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5"/>
  <workbookPr/>
  <xr:revisionPtr revIDLastSave="2" documentId="11_40033CC3D1B3BC87B1E4C64A2B50CD799BB49680" xr6:coauthVersionLast="47" xr6:coauthVersionMax="47" xr10:uidLastSave="{7C334EDD-4915-4A6E-ACBD-FB5F4E384F02}"/>
  <bookViews>
    <workbookView xWindow="0" yWindow="0" windowWidth="16384" windowHeight="8192" tabRatio="500" xr2:uid="{00000000-000D-0000-FFFF-FFFF00000000}"/>
  </bookViews>
  <sheets>
    <sheet name="Capa" sheetId="1" r:id="rId1"/>
    <sheet name="Painel Geral" sheetId="2" r:id="rId2"/>
    <sheet name="Vendas" sheetId="3" r:id="rId3"/>
    <sheet name="Estoque" sheetId="4" r:id="rId4"/>
    <sheet name="Contas a Pagar" sheetId="5" r:id="rId5"/>
    <sheet name="Contas a Receber" sheetId="6" r:id="rId6"/>
    <sheet name="Fluxo de Caixa" sheetId="7" r:id="rId7"/>
    <sheet name="DRE Simplificado" sheetId="8" r:id="rId8"/>
    <sheet name="MEI e Impostos" sheetId="9" r:id="rId9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7" i="9" l="1"/>
  <c r="C11" i="9"/>
  <c r="D20" i="8"/>
  <c r="D19" i="8"/>
  <c r="D21" i="8" s="1"/>
  <c r="B6" i="7"/>
  <c r="I4" i="7"/>
  <c r="G3" i="6"/>
  <c r="D3" i="6"/>
  <c r="A3" i="6"/>
  <c r="G3" i="5"/>
  <c r="D3" i="5"/>
  <c r="A3" i="5"/>
  <c r="L150" i="4"/>
  <c r="J150" i="4"/>
  <c r="I150" i="4"/>
  <c r="H150" i="4"/>
  <c r="L149" i="4"/>
  <c r="J149" i="4"/>
  <c r="I149" i="4"/>
  <c r="H149" i="4"/>
  <c r="L148" i="4"/>
  <c r="J148" i="4"/>
  <c r="I148" i="4"/>
  <c r="H148" i="4"/>
  <c r="L147" i="4"/>
  <c r="J147" i="4"/>
  <c r="I147" i="4"/>
  <c r="H147" i="4"/>
  <c r="L146" i="4"/>
  <c r="J146" i="4"/>
  <c r="I146" i="4"/>
  <c r="H146" i="4"/>
  <c r="L145" i="4"/>
  <c r="J145" i="4"/>
  <c r="I145" i="4"/>
  <c r="H145" i="4"/>
  <c r="L144" i="4"/>
  <c r="J144" i="4"/>
  <c r="I144" i="4"/>
  <c r="H144" i="4"/>
  <c r="L143" i="4"/>
  <c r="J143" i="4"/>
  <c r="I143" i="4"/>
  <c r="H143" i="4"/>
  <c r="L142" i="4"/>
  <c r="J142" i="4"/>
  <c r="I142" i="4"/>
  <c r="H142" i="4"/>
  <c r="L141" i="4"/>
  <c r="J141" i="4"/>
  <c r="I141" i="4"/>
  <c r="H141" i="4"/>
  <c r="L140" i="4"/>
  <c r="J140" i="4"/>
  <c r="I140" i="4"/>
  <c r="H140" i="4"/>
  <c r="L139" i="4"/>
  <c r="J139" i="4"/>
  <c r="I139" i="4"/>
  <c r="H139" i="4"/>
  <c r="L138" i="4"/>
  <c r="J138" i="4"/>
  <c r="I138" i="4"/>
  <c r="H138" i="4"/>
  <c r="L137" i="4"/>
  <c r="J137" i="4"/>
  <c r="I137" i="4"/>
  <c r="H137" i="4"/>
  <c r="L136" i="4"/>
  <c r="J136" i="4"/>
  <c r="I136" i="4"/>
  <c r="H136" i="4"/>
  <c r="L135" i="4"/>
  <c r="J135" i="4"/>
  <c r="I135" i="4"/>
  <c r="H135" i="4"/>
  <c r="L134" i="4"/>
  <c r="J134" i="4"/>
  <c r="I134" i="4"/>
  <c r="H134" i="4"/>
  <c r="L133" i="4"/>
  <c r="J133" i="4"/>
  <c r="I133" i="4"/>
  <c r="H133" i="4"/>
  <c r="L132" i="4"/>
  <c r="J132" i="4"/>
  <c r="I132" i="4"/>
  <c r="H132" i="4"/>
  <c r="L131" i="4"/>
  <c r="J131" i="4"/>
  <c r="I131" i="4"/>
  <c r="H131" i="4"/>
  <c r="L130" i="4"/>
  <c r="J130" i="4"/>
  <c r="I130" i="4"/>
  <c r="H130" i="4"/>
  <c r="L129" i="4"/>
  <c r="J129" i="4"/>
  <c r="I129" i="4"/>
  <c r="H129" i="4"/>
  <c r="L128" i="4"/>
  <c r="J128" i="4"/>
  <c r="I128" i="4"/>
  <c r="H128" i="4"/>
  <c r="L127" i="4"/>
  <c r="J127" i="4"/>
  <c r="I127" i="4"/>
  <c r="H127" i="4"/>
  <c r="L126" i="4"/>
  <c r="J126" i="4"/>
  <c r="I126" i="4"/>
  <c r="H126" i="4"/>
  <c r="L125" i="4"/>
  <c r="J125" i="4"/>
  <c r="I125" i="4"/>
  <c r="H125" i="4"/>
  <c r="L124" i="4"/>
  <c r="J124" i="4"/>
  <c r="I124" i="4"/>
  <c r="H124" i="4"/>
  <c r="L123" i="4"/>
  <c r="J123" i="4"/>
  <c r="I123" i="4"/>
  <c r="H123" i="4"/>
  <c r="L122" i="4"/>
  <c r="J122" i="4"/>
  <c r="I122" i="4"/>
  <c r="H122" i="4"/>
  <c r="L121" i="4"/>
  <c r="J121" i="4"/>
  <c r="I121" i="4"/>
  <c r="H121" i="4"/>
  <c r="L120" i="4"/>
  <c r="J120" i="4"/>
  <c r="I120" i="4"/>
  <c r="H120" i="4"/>
  <c r="L119" i="4"/>
  <c r="J119" i="4"/>
  <c r="I119" i="4"/>
  <c r="H119" i="4"/>
  <c r="L118" i="4"/>
  <c r="J118" i="4"/>
  <c r="I118" i="4"/>
  <c r="H118" i="4"/>
  <c r="L117" i="4"/>
  <c r="J117" i="4"/>
  <c r="I117" i="4"/>
  <c r="H117" i="4"/>
  <c r="L116" i="4"/>
  <c r="J116" i="4"/>
  <c r="I116" i="4"/>
  <c r="H116" i="4"/>
  <c r="L115" i="4"/>
  <c r="J115" i="4"/>
  <c r="I115" i="4"/>
  <c r="H115" i="4"/>
  <c r="L114" i="4"/>
  <c r="J114" i="4"/>
  <c r="I114" i="4"/>
  <c r="H114" i="4"/>
  <c r="L113" i="4"/>
  <c r="J113" i="4"/>
  <c r="I113" i="4"/>
  <c r="H113" i="4"/>
  <c r="L112" i="4"/>
  <c r="J112" i="4"/>
  <c r="I112" i="4"/>
  <c r="H112" i="4"/>
  <c r="L111" i="4"/>
  <c r="J111" i="4"/>
  <c r="I111" i="4"/>
  <c r="H111" i="4"/>
  <c r="L110" i="4"/>
  <c r="J110" i="4"/>
  <c r="I110" i="4"/>
  <c r="H110" i="4"/>
  <c r="L109" i="4"/>
  <c r="J109" i="4"/>
  <c r="I109" i="4"/>
  <c r="H109" i="4"/>
  <c r="L108" i="4"/>
  <c r="J108" i="4"/>
  <c r="I108" i="4"/>
  <c r="H108" i="4"/>
  <c r="L107" i="4"/>
  <c r="J107" i="4"/>
  <c r="I107" i="4"/>
  <c r="H107" i="4"/>
  <c r="L106" i="4"/>
  <c r="J106" i="4"/>
  <c r="I106" i="4"/>
  <c r="H106" i="4"/>
  <c r="L105" i="4"/>
  <c r="J105" i="4"/>
  <c r="I105" i="4"/>
  <c r="H105" i="4"/>
  <c r="L104" i="4"/>
  <c r="J104" i="4"/>
  <c r="I104" i="4"/>
  <c r="H104" i="4"/>
  <c r="L103" i="4"/>
  <c r="J103" i="4"/>
  <c r="I103" i="4"/>
  <c r="H103" i="4"/>
  <c r="L102" i="4"/>
  <c r="J102" i="4"/>
  <c r="I102" i="4"/>
  <c r="H102" i="4"/>
  <c r="L101" i="4"/>
  <c r="J101" i="4"/>
  <c r="I101" i="4"/>
  <c r="H101" i="4"/>
  <c r="L100" i="4"/>
  <c r="J100" i="4"/>
  <c r="I100" i="4"/>
  <c r="H100" i="4"/>
  <c r="L99" i="4"/>
  <c r="J99" i="4"/>
  <c r="I99" i="4"/>
  <c r="H99" i="4"/>
  <c r="L98" i="4"/>
  <c r="J98" i="4"/>
  <c r="I98" i="4"/>
  <c r="H98" i="4"/>
  <c r="L97" i="4"/>
  <c r="J97" i="4"/>
  <c r="I97" i="4"/>
  <c r="H97" i="4"/>
  <c r="L96" i="4"/>
  <c r="J96" i="4"/>
  <c r="I96" i="4"/>
  <c r="H96" i="4"/>
  <c r="L95" i="4"/>
  <c r="J95" i="4"/>
  <c r="I95" i="4"/>
  <c r="H95" i="4"/>
  <c r="L94" i="4"/>
  <c r="J94" i="4"/>
  <c r="I94" i="4"/>
  <c r="H94" i="4"/>
  <c r="L93" i="4"/>
  <c r="J93" i="4"/>
  <c r="I93" i="4"/>
  <c r="H93" i="4"/>
  <c r="L92" i="4"/>
  <c r="J92" i="4"/>
  <c r="I92" i="4"/>
  <c r="H92" i="4"/>
  <c r="L91" i="4"/>
  <c r="J91" i="4"/>
  <c r="I91" i="4"/>
  <c r="H91" i="4"/>
  <c r="L90" i="4"/>
  <c r="J90" i="4"/>
  <c r="I90" i="4"/>
  <c r="H90" i="4"/>
  <c r="L89" i="4"/>
  <c r="J89" i="4"/>
  <c r="I89" i="4"/>
  <c r="H89" i="4"/>
  <c r="L88" i="4"/>
  <c r="J88" i="4"/>
  <c r="I88" i="4"/>
  <c r="H88" i="4"/>
  <c r="L87" i="4"/>
  <c r="J87" i="4"/>
  <c r="I87" i="4"/>
  <c r="H87" i="4"/>
  <c r="L86" i="4"/>
  <c r="J86" i="4"/>
  <c r="I86" i="4"/>
  <c r="H86" i="4"/>
  <c r="L85" i="4"/>
  <c r="J85" i="4"/>
  <c r="I85" i="4"/>
  <c r="H85" i="4"/>
  <c r="L84" i="4"/>
  <c r="J84" i="4"/>
  <c r="I84" i="4"/>
  <c r="H84" i="4"/>
  <c r="L83" i="4"/>
  <c r="J83" i="4"/>
  <c r="I83" i="4"/>
  <c r="H83" i="4"/>
  <c r="L82" i="4"/>
  <c r="J82" i="4"/>
  <c r="I82" i="4"/>
  <c r="H82" i="4"/>
  <c r="L81" i="4"/>
  <c r="J81" i="4"/>
  <c r="I81" i="4"/>
  <c r="H81" i="4"/>
  <c r="L80" i="4"/>
  <c r="J80" i="4"/>
  <c r="I80" i="4"/>
  <c r="H80" i="4"/>
  <c r="L79" i="4"/>
  <c r="J79" i="4"/>
  <c r="I79" i="4"/>
  <c r="H79" i="4"/>
  <c r="L78" i="4"/>
  <c r="J78" i="4"/>
  <c r="I78" i="4"/>
  <c r="H78" i="4"/>
  <c r="L77" i="4"/>
  <c r="J77" i="4"/>
  <c r="I77" i="4"/>
  <c r="H77" i="4"/>
  <c r="L76" i="4"/>
  <c r="J76" i="4"/>
  <c r="I76" i="4"/>
  <c r="H76" i="4"/>
  <c r="L75" i="4"/>
  <c r="J75" i="4"/>
  <c r="I75" i="4"/>
  <c r="H75" i="4"/>
  <c r="L74" i="4"/>
  <c r="J74" i="4"/>
  <c r="I74" i="4"/>
  <c r="H74" i="4"/>
  <c r="L73" i="4"/>
  <c r="J73" i="4"/>
  <c r="I73" i="4"/>
  <c r="H73" i="4"/>
  <c r="L72" i="4"/>
  <c r="J72" i="4"/>
  <c r="I72" i="4"/>
  <c r="H72" i="4"/>
  <c r="L71" i="4"/>
  <c r="J71" i="4"/>
  <c r="I71" i="4"/>
  <c r="H71" i="4"/>
  <c r="L70" i="4"/>
  <c r="J70" i="4"/>
  <c r="I70" i="4"/>
  <c r="H70" i="4"/>
  <c r="L69" i="4"/>
  <c r="J69" i="4"/>
  <c r="I69" i="4"/>
  <c r="H69" i="4"/>
  <c r="L68" i="4"/>
  <c r="J68" i="4"/>
  <c r="I68" i="4"/>
  <c r="H68" i="4"/>
  <c r="L67" i="4"/>
  <c r="J67" i="4"/>
  <c r="I67" i="4"/>
  <c r="H67" i="4"/>
  <c r="L66" i="4"/>
  <c r="J66" i="4"/>
  <c r="I66" i="4"/>
  <c r="H66" i="4"/>
  <c r="L65" i="4"/>
  <c r="J65" i="4"/>
  <c r="I65" i="4"/>
  <c r="H65" i="4"/>
  <c r="L64" i="4"/>
  <c r="J64" i="4"/>
  <c r="I64" i="4"/>
  <c r="H64" i="4"/>
  <c r="L63" i="4"/>
  <c r="J63" i="4"/>
  <c r="I63" i="4"/>
  <c r="H63" i="4"/>
  <c r="L62" i="4"/>
  <c r="J62" i="4"/>
  <c r="I62" i="4"/>
  <c r="H62" i="4"/>
  <c r="L61" i="4"/>
  <c r="J61" i="4"/>
  <c r="I61" i="4"/>
  <c r="H61" i="4"/>
  <c r="L60" i="4"/>
  <c r="J60" i="4"/>
  <c r="I60" i="4"/>
  <c r="H60" i="4"/>
  <c r="L59" i="4"/>
  <c r="J59" i="4"/>
  <c r="I59" i="4"/>
  <c r="H59" i="4"/>
  <c r="L58" i="4"/>
  <c r="J58" i="4"/>
  <c r="I58" i="4"/>
  <c r="H58" i="4"/>
  <c r="L57" i="4"/>
  <c r="J57" i="4"/>
  <c r="I57" i="4"/>
  <c r="H57" i="4"/>
  <c r="L56" i="4"/>
  <c r="J56" i="4"/>
  <c r="I56" i="4"/>
  <c r="H56" i="4"/>
  <c r="L55" i="4"/>
  <c r="J55" i="4"/>
  <c r="I55" i="4"/>
  <c r="H55" i="4"/>
  <c r="L54" i="4"/>
  <c r="J54" i="4"/>
  <c r="I54" i="4"/>
  <c r="H54" i="4"/>
  <c r="L53" i="4"/>
  <c r="J53" i="4"/>
  <c r="I53" i="4"/>
  <c r="H53" i="4"/>
  <c r="L52" i="4"/>
  <c r="J52" i="4"/>
  <c r="I52" i="4"/>
  <c r="H52" i="4"/>
  <c r="L51" i="4"/>
  <c r="J51" i="4"/>
  <c r="I51" i="4"/>
  <c r="H51" i="4"/>
  <c r="L50" i="4"/>
  <c r="J50" i="4"/>
  <c r="I50" i="4"/>
  <c r="H50" i="4"/>
  <c r="L49" i="4"/>
  <c r="J49" i="4"/>
  <c r="I49" i="4"/>
  <c r="H49" i="4"/>
  <c r="L48" i="4"/>
  <c r="J48" i="4"/>
  <c r="I48" i="4"/>
  <c r="H48" i="4"/>
  <c r="L47" i="4"/>
  <c r="J47" i="4"/>
  <c r="I47" i="4"/>
  <c r="H47" i="4"/>
  <c r="L46" i="4"/>
  <c r="J46" i="4"/>
  <c r="I46" i="4"/>
  <c r="H46" i="4"/>
  <c r="L45" i="4"/>
  <c r="J45" i="4"/>
  <c r="I45" i="4"/>
  <c r="H45" i="4"/>
  <c r="L44" i="4"/>
  <c r="J44" i="4"/>
  <c r="I44" i="4"/>
  <c r="H44" i="4"/>
  <c r="L43" i="4"/>
  <c r="J43" i="4"/>
  <c r="I43" i="4"/>
  <c r="H43" i="4"/>
  <c r="L42" i="4"/>
  <c r="J42" i="4"/>
  <c r="I42" i="4"/>
  <c r="H42" i="4"/>
  <c r="L41" i="4"/>
  <c r="J41" i="4"/>
  <c r="I41" i="4"/>
  <c r="H41" i="4"/>
  <c r="L40" i="4"/>
  <c r="J40" i="4"/>
  <c r="I40" i="4"/>
  <c r="H40" i="4"/>
  <c r="L39" i="4"/>
  <c r="J39" i="4"/>
  <c r="I39" i="4"/>
  <c r="H39" i="4"/>
  <c r="L38" i="4"/>
  <c r="J38" i="4"/>
  <c r="I38" i="4"/>
  <c r="H38" i="4"/>
  <c r="L37" i="4"/>
  <c r="J37" i="4"/>
  <c r="I37" i="4"/>
  <c r="H37" i="4"/>
  <c r="L36" i="4"/>
  <c r="J36" i="4"/>
  <c r="I36" i="4"/>
  <c r="H36" i="4"/>
  <c r="L35" i="4"/>
  <c r="J35" i="4"/>
  <c r="I35" i="4"/>
  <c r="H35" i="4"/>
  <c r="L34" i="4"/>
  <c r="J34" i="4"/>
  <c r="I34" i="4"/>
  <c r="H34" i="4"/>
  <c r="L33" i="4"/>
  <c r="J33" i="4"/>
  <c r="I33" i="4"/>
  <c r="H33" i="4"/>
  <c r="L32" i="4"/>
  <c r="J32" i="4"/>
  <c r="I32" i="4"/>
  <c r="H32" i="4"/>
  <c r="L31" i="4"/>
  <c r="J31" i="4"/>
  <c r="I31" i="4"/>
  <c r="H31" i="4"/>
  <c r="L30" i="4"/>
  <c r="J30" i="4"/>
  <c r="I30" i="4"/>
  <c r="H30" i="4"/>
  <c r="L29" i="4"/>
  <c r="J29" i="4"/>
  <c r="I29" i="4"/>
  <c r="H29" i="4"/>
  <c r="L28" i="4"/>
  <c r="J28" i="4"/>
  <c r="I28" i="4"/>
  <c r="H28" i="4"/>
  <c r="L27" i="4"/>
  <c r="J27" i="4"/>
  <c r="I27" i="4"/>
  <c r="H27" i="4"/>
  <c r="L26" i="4"/>
  <c r="J26" i="4"/>
  <c r="I26" i="4"/>
  <c r="H26" i="4"/>
  <c r="L25" i="4"/>
  <c r="J25" i="4"/>
  <c r="I25" i="4"/>
  <c r="H25" i="4"/>
  <c r="L24" i="4"/>
  <c r="J24" i="4"/>
  <c r="I24" i="4"/>
  <c r="H24" i="4"/>
  <c r="L23" i="4"/>
  <c r="J23" i="4"/>
  <c r="I23" i="4"/>
  <c r="H23" i="4"/>
  <c r="L22" i="4"/>
  <c r="J22" i="4"/>
  <c r="I22" i="4"/>
  <c r="H22" i="4"/>
  <c r="L21" i="4"/>
  <c r="J21" i="4"/>
  <c r="I21" i="4"/>
  <c r="H21" i="4"/>
  <c r="L20" i="4"/>
  <c r="J20" i="4"/>
  <c r="I20" i="4"/>
  <c r="H20" i="4"/>
  <c r="L19" i="4"/>
  <c r="J19" i="4"/>
  <c r="I19" i="4"/>
  <c r="H19" i="4"/>
  <c r="L18" i="4"/>
  <c r="J18" i="4"/>
  <c r="I18" i="4"/>
  <c r="H18" i="4"/>
  <c r="L17" i="4"/>
  <c r="J17" i="4"/>
  <c r="I17" i="4"/>
  <c r="H17" i="4"/>
  <c r="L16" i="4"/>
  <c r="J16" i="4"/>
  <c r="I16" i="4"/>
  <c r="H16" i="4"/>
  <c r="L15" i="4"/>
  <c r="J15" i="4"/>
  <c r="I15" i="4"/>
  <c r="H15" i="4"/>
  <c r="L14" i="4"/>
  <c r="J14" i="4"/>
  <c r="I14" i="4"/>
  <c r="H14" i="4"/>
  <c r="L13" i="4"/>
  <c r="J13" i="4"/>
  <c r="I13" i="4"/>
  <c r="H13" i="4"/>
  <c r="L12" i="4"/>
  <c r="J12" i="4"/>
  <c r="I12" i="4"/>
  <c r="H12" i="4"/>
  <c r="I11" i="4"/>
  <c r="J11" i="4" s="1"/>
  <c r="L11" i="4" s="1"/>
  <c r="H11" i="4"/>
  <c r="I10" i="4"/>
  <c r="J10" i="4" s="1"/>
  <c r="L10" i="4" s="1"/>
  <c r="H10" i="4"/>
  <c r="I9" i="4"/>
  <c r="J9" i="4" s="1"/>
  <c r="L9" i="4" s="1"/>
  <c r="H9" i="4"/>
  <c r="I8" i="4"/>
  <c r="J8" i="4" s="1"/>
  <c r="L8" i="4" s="1"/>
  <c r="H8" i="4"/>
  <c r="I7" i="4"/>
  <c r="J7" i="4" s="1"/>
  <c r="L7" i="4" s="1"/>
  <c r="H7" i="4"/>
  <c r="I6" i="4"/>
  <c r="J6" i="4" s="1"/>
  <c r="L6" i="4" s="1"/>
  <c r="H6" i="4"/>
  <c r="I5" i="4"/>
  <c r="J5" i="4" s="1"/>
  <c r="L5" i="4" s="1"/>
  <c r="H5" i="4"/>
  <c r="J3" i="4"/>
  <c r="G3" i="4"/>
  <c r="D3" i="4"/>
  <c r="A3" i="4"/>
  <c r="J300" i="3"/>
  <c r="I300" i="3"/>
  <c r="K300" i="3" s="1"/>
  <c r="J299" i="3"/>
  <c r="I299" i="3"/>
  <c r="K299" i="3" s="1"/>
  <c r="J298" i="3"/>
  <c r="I298" i="3"/>
  <c r="K298" i="3" s="1"/>
  <c r="J297" i="3"/>
  <c r="I297" i="3"/>
  <c r="K297" i="3" s="1"/>
  <c r="J296" i="3"/>
  <c r="I296" i="3"/>
  <c r="K296" i="3" s="1"/>
  <c r="J295" i="3"/>
  <c r="I295" i="3"/>
  <c r="K295" i="3" s="1"/>
  <c r="J294" i="3"/>
  <c r="I294" i="3"/>
  <c r="K294" i="3" s="1"/>
  <c r="J293" i="3"/>
  <c r="I293" i="3"/>
  <c r="K293" i="3" s="1"/>
  <c r="J292" i="3"/>
  <c r="I292" i="3"/>
  <c r="K292" i="3" s="1"/>
  <c r="J291" i="3"/>
  <c r="I291" i="3"/>
  <c r="K291" i="3" s="1"/>
  <c r="J290" i="3"/>
  <c r="I290" i="3"/>
  <c r="K290" i="3" s="1"/>
  <c r="J289" i="3"/>
  <c r="I289" i="3"/>
  <c r="K289" i="3" s="1"/>
  <c r="J288" i="3"/>
  <c r="I288" i="3"/>
  <c r="K288" i="3" s="1"/>
  <c r="J287" i="3"/>
  <c r="I287" i="3"/>
  <c r="K287" i="3" s="1"/>
  <c r="J286" i="3"/>
  <c r="I286" i="3"/>
  <c r="K286" i="3" s="1"/>
  <c r="J285" i="3"/>
  <c r="I285" i="3"/>
  <c r="K285" i="3" s="1"/>
  <c r="J284" i="3"/>
  <c r="I284" i="3"/>
  <c r="K284" i="3" s="1"/>
  <c r="J283" i="3"/>
  <c r="I283" i="3"/>
  <c r="K283" i="3" s="1"/>
  <c r="J282" i="3"/>
  <c r="I282" i="3"/>
  <c r="K282" i="3" s="1"/>
  <c r="J281" i="3"/>
  <c r="I281" i="3"/>
  <c r="K281" i="3" s="1"/>
  <c r="J280" i="3"/>
  <c r="I280" i="3"/>
  <c r="K280" i="3" s="1"/>
  <c r="J279" i="3"/>
  <c r="I279" i="3"/>
  <c r="K279" i="3" s="1"/>
  <c r="J278" i="3"/>
  <c r="I278" i="3"/>
  <c r="K278" i="3" s="1"/>
  <c r="J277" i="3"/>
  <c r="I277" i="3"/>
  <c r="K277" i="3" s="1"/>
  <c r="J276" i="3"/>
  <c r="I276" i="3"/>
  <c r="K276" i="3" s="1"/>
  <c r="J275" i="3"/>
  <c r="I275" i="3"/>
  <c r="K275" i="3" s="1"/>
  <c r="J274" i="3"/>
  <c r="I274" i="3"/>
  <c r="K274" i="3" s="1"/>
  <c r="J273" i="3"/>
  <c r="I273" i="3"/>
  <c r="K273" i="3" s="1"/>
  <c r="J272" i="3"/>
  <c r="I272" i="3"/>
  <c r="K272" i="3" s="1"/>
  <c r="J271" i="3"/>
  <c r="I271" i="3"/>
  <c r="K271" i="3" s="1"/>
  <c r="J270" i="3"/>
  <c r="I270" i="3"/>
  <c r="K270" i="3" s="1"/>
  <c r="J269" i="3"/>
  <c r="I269" i="3"/>
  <c r="K269" i="3" s="1"/>
  <c r="J268" i="3"/>
  <c r="I268" i="3"/>
  <c r="K268" i="3" s="1"/>
  <c r="J267" i="3"/>
  <c r="I267" i="3"/>
  <c r="K267" i="3" s="1"/>
  <c r="J266" i="3"/>
  <c r="I266" i="3"/>
  <c r="K266" i="3" s="1"/>
  <c r="J265" i="3"/>
  <c r="I265" i="3"/>
  <c r="K265" i="3" s="1"/>
  <c r="J264" i="3"/>
  <c r="I264" i="3"/>
  <c r="K264" i="3" s="1"/>
  <c r="J263" i="3"/>
  <c r="I263" i="3"/>
  <c r="K263" i="3" s="1"/>
  <c r="J262" i="3"/>
  <c r="I262" i="3"/>
  <c r="K262" i="3" s="1"/>
  <c r="J261" i="3"/>
  <c r="I261" i="3"/>
  <c r="K261" i="3" s="1"/>
  <c r="J260" i="3"/>
  <c r="I260" i="3"/>
  <c r="K260" i="3" s="1"/>
  <c r="J259" i="3"/>
  <c r="I259" i="3"/>
  <c r="K259" i="3" s="1"/>
  <c r="J258" i="3"/>
  <c r="I258" i="3"/>
  <c r="K258" i="3" s="1"/>
  <c r="J257" i="3"/>
  <c r="I257" i="3"/>
  <c r="K257" i="3" s="1"/>
  <c r="J256" i="3"/>
  <c r="I256" i="3"/>
  <c r="K256" i="3" s="1"/>
  <c r="J255" i="3"/>
  <c r="I255" i="3"/>
  <c r="K255" i="3" s="1"/>
  <c r="J254" i="3"/>
  <c r="I254" i="3"/>
  <c r="K254" i="3" s="1"/>
  <c r="J253" i="3"/>
  <c r="I253" i="3"/>
  <c r="K253" i="3" s="1"/>
  <c r="J252" i="3"/>
  <c r="I252" i="3"/>
  <c r="K252" i="3" s="1"/>
  <c r="J251" i="3"/>
  <c r="I251" i="3"/>
  <c r="K251" i="3" s="1"/>
  <c r="J250" i="3"/>
  <c r="I250" i="3"/>
  <c r="K250" i="3" s="1"/>
  <c r="J249" i="3"/>
  <c r="I249" i="3"/>
  <c r="K249" i="3" s="1"/>
  <c r="J248" i="3"/>
  <c r="I248" i="3"/>
  <c r="K248" i="3" s="1"/>
  <c r="J247" i="3"/>
  <c r="I247" i="3"/>
  <c r="K247" i="3" s="1"/>
  <c r="J246" i="3"/>
  <c r="I246" i="3"/>
  <c r="K246" i="3" s="1"/>
  <c r="J245" i="3"/>
  <c r="I245" i="3"/>
  <c r="K245" i="3" s="1"/>
  <c r="J244" i="3"/>
  <c r="I244" i="3"/>
  <c r="K244" i="3" s="1"/>
  <c r="J243" i="3"/>
  <c r="I243" i="3"/>
  <c r="K243" i="3" s="1"/>
  <c r="J242" i="3"/>
  <c r="I242" i="3"/>
  <c r="K242" i="3" s="1"/>
  <c r="J241" i="3"/>
  <c r="I241" i="3"/>
  <c r="K241" i="3" s="1"/>
  <c r="J240" i="3"/>
  <c r="I240" i="3"/>
  <c r="K240" i="3" s="1"/>
  <c r="J239" i="3"/>
  <c r="I239" i="3"/>
  <c r="K239" i="3" s="1"/>
  <c r="J238" i="3"/>
  <c r="I238" i="3"/>
  <c r="K238" i="3" s="1"/>
  <c r="J237" i="3"/>
  <c r="I237" i="3"/>
  <c r="K237" i="3" s="1"/>
  <c r="J236" i="3"/>
  <c r="I236" i="3"/>
  <c r="K236" i="3" s="1"/>
  <c r="J235" i="3"/>
  <c r="I235" i="3"/>
  <c r="K235" i="3" s="1"/>
  <c r="J234" i="3"/>
  <c r="I234" i="3"/>
  <c r="K234" i="3" s="1"/>
  <c r="J233" i="3"/>
  <c r="I233" i="3"/>
  <c r="K233" i="3" s="1"/>
  <c r="J232" i="3"/>
  <c r="I232" i="3"/>
  <c r="K232" i="3" s="1"/>
  <c r="J231" i="3"/>
  <c r="I231" i="3"/>
  <c r="K231" i="3" s="1"/>
  <c r="J230" i="3"/>
  <c r="I230" i="3"/>
  <c r="K230" i="3" s="1"/>
  <c r="J229" i="3"/>
  <c r="I229" i="3"/>
  <c r="K229" i="3" s="1"/>
  <c r="J228" i="3"/>
  <c r="I228" i="3"/>
  <c r="K228" i="3" s="1"/>
  <c r="J227" i="3"/>
  <c r="I227" i="3"/>
  <c r="K227" i="3" s="1"/>
  <c r="J226" i="3"/>
  <c r="I226" i="3"/>
  <c r="K226" i="3" s="1"/>
  <c r="J225" i="3"/>
  <c r="I225" i="3"/>
  <c r="K225" i="3" s="1"/>
  <c r="J224" i="3"/>
  <c r="I224" i="3"/>
  <c r="K224" i="3" s="1"/>
  <c r="J223" i="3"/>
  <c r="I223" i="3"/>
  <c r="K223" i="3" s="1"/>
  <c r="J222" i="3"/>
  <c r="I222" i="3"/>
  <c r="K222" i="3" s="1"/>
  <c r="J221" i="3"/>
  <c r="I221" i="3"/>
  <c r="K221" i="3" s="1"/>
  <c r="J220" i="3"/>
  <c r="I220" i="3"/>
  <c r="K220" i="3" s="1"/>
  <c r="J219" i="3"/>
  <c r="I219" i="3"/>
  <c r="K219" i="3" s="1"/>
  <c r="J218" i="3"/>
  <c r="I218" i="3"/>
  <c r="K218" i="3" s="1"/>
  <c r="J217" i="3"/>
  <c r="I217" i="3"/>
  <c r="K217" i="3" s="1"/>
  <c r="J216" i="3"/>
  <c r="I216" i="3"/>
  <c r="K216" i="3" s="1"/>
  <c r="J215" i="3"/>
  <c r="I215" i="3"/>
  <c r="K215" i="3" s="1"/>
  <c r="J214" i="3"/>
  <c r="I214" i="3"/>
  <c r="K214" i="3" s="1"/>
  <c r="J213" i="3"/>
  <c r="I213" i="3"/>
  <c r="K213" i="3" s="1"/>
  <c r="J212" i="3"/>
  <c r="I212" i="3"/>
  <c r="K212" i="3" s="1"/>
  <c r="J211" i="3"/>
  <c r="I211" i="3"/>
  <c r="K211" i="3" s="1"/>
  <c r="J210" i="3"/>
  <c r="I210" i="3"/>
  <c r="K210" i="3" s="1"/>
  <c r="J209" i="3"/>
  <c r="I209" i="3"/>
  <c r="K209" i="3" s="1"/>
  <c r="J208" i="3"/>
  <c r="I208" i="3"/>
  <c r="K208" i="3" s="1"/>
  <c r="J207" i="3"/>
  <c r="I207" i="3"/>
  <c r="K207" i="3" s="1"/>
  <c r="J206" i="3"/>
  <c r="I206" i="3"/>
  <c r="K206" i="3" s="1"/>
  <c r="J205" i="3"/>
  <c r="I205" i="3"/>
  <c r="K205" i="3" s="1"/>
  <c r="J204" i="3"/>
  <c r="I204" i="3"/>
  <c r="K204" i="3" s="1"/>
  <c r="J203" i="3"/>
  <c r="I203" i="3"/>
  <c r="K203" i="3" s="1"/>
  <c r="J202" i="3"/>
  <c r="I202" i="3"/>
  <c r="K202" i="3" s="1"/>
  <c r="J201" i="3"/>
  <c r="I201" i="3"/>
  <c r="K201" i="3" s="1"/>
  <c r="J200" i="3"/>
  <c r="I200" i="3"/>
  <c r="K200" i="3" s="1"/>
  <c r="J199" i="3"/>
  <c r="I199" i="3"/>
  <c r="K199" i="3" s="1"/>
  <c r="J198" i="3"/>
  <c r="I198" i="3"/>
  <c r="K198" i="3" s="1"/>
  <c r="J197" i="3"/>
  <c r="I197" i="3"/>
  <c r="K197" i="3" s="1"/>
  <c r="J196" i="3"/>
  <c r="I196" i="3"/>
  <c r="K196" i="3" s="1"/>
  <c r="J195" i="3"/>
  <c r="I195" i="3"/>
  <c r="K195" i="3" s="1"/>
  <c r="J194" i="3"/>
  <c r="I194" i="3"/>
  <c r="K194" i="3" s="1"/>
  <c r="J193" i="3"/>
  <c r="I193" i="3"/>
  <c r="K193" i="3" s="1"/>
  <c r="J192" i="3"/>
  <c r="I192" i="3"/>
  <c r="K192" i="3" s="1"/>
  <c r="J191" i="3"/>
  <c r="I191" i="3"/>
  <c r="K191" i="3" s="1"/>
  <c r="J190" i="3"/>
  <c r="I190" i="3"/>
  <c r="K190" i="3" s="1"/>
  <c r="J189" i="3"/>
  <c r="I189" i="3"/>
  <c r="K189" i="3" s="1"/>
  <c r="J188" i="3"/>
  <c r="I188" i="3"/>
  <c r="K188" i="3" s="1"/>
  <c r="J187" i="3"/>
  <c r="I187" i="3"/>
  <c r="K187" i="3" s="1"/>
  <c r="J186" i="3"/>
  <c r="I186" i="3"/>
  <c r="K186" i="3" s="1"/>
  <c r="J185" i="3"/>
  <c r="I185" i="3"/>
  <c r="K185" i="3" s="1"/>
  <c r="J184" i="3"/>
  <c r="I184" i="3"/>
  <c r="K184" i="3" s="1"/>
  <c r="J183" i="3"/>
  <c r="I183" i="3"/>
  <c r="K183" i="3" s="1"/>
  <c r="J182" i="3"/>
  <c r="I182" i="3"/>
  <c r="K182" i="3" s="1"/>
  <c r="J181" i="3"/>
  <c r="I181" i="3"/>
  <c r="K181" i="3" s="1"/>
  <c r="J180" i="3"/>
  <c r="I180" i="3"/>
  <c r="K180" i="3" s="1"/>
  <c r="J179" i="3"/>
  <c r="I179" i="3"/>
  <c r="K179" i="3" s="1"/>
  <c r="J178" i="3"/>
  <c r="I178" i="3"/>
  <c r="K178" i="3" s="1"/>
  <c r="J177" i="3"/>
  <c r="I177" i="3"/>
  <c r="K177" i="3" s="1"/>
  <c r="J176" i="3"/>
  <c r="I176" i="3"/>
  <c r="K176" i="3" s="1"/>
  <c r="J175" i="3"/>
  <c r="I175" i="3"/>
  <c r="K175" i="3" s="1"/>
  <c r="J174" i="3"/>
  <c r="I174" i="3"/>
  <c r="K174" i="3" s="1"/>
  <c r="J173" i="3"/>
  <c r="I173" i="3"/>
  <c r="K173" i="3" s="1"/>
  <c r="J172" i="3"/>
  <c r="I172" i="3"/>
  <c r="K172" i="3" s="1"/>
  <c r="J171" i="3"/>
  <c r="I171" i="3"/>
  <c r="K171" i="3" s="1"/>
  <c r="J170" i="3"/>
  <c r="I170" i="3"/>
  <c r="K170" i="3" s="1"/>
  <c r="J169" i="3"/>
  <c r="I169" i="3"/>
  <c r="K169" i="3" s="1"/>
  <c r="J168" i="3"/>
  <c r="I168" i="3"/>
  <c r="K168" i="3" s="1"/>
  <c r="J167" i="3"/>
  <c r="I167" i="3"/>
  <c r="K167" i="3" s="1"/>
  <c r="J166" i="3"/>
  <c r="I166" i="3"/>
  <c r="K166" i="3" s="1"/>
  <c r="J165" i="3"/>
  <c r="I165" i="3"/>
  <c r="K165" i="3" s="1"/>
  <c r="J164" i="3"/>
  <c r="I164" i="3"/>
  <c r="K164" i="3" s="1"/>
  <c r="J163" i="3"/>
  <c r="I163" i="3"/>
  <c r="K163" i="3" s="1"/>
  <c r="J162" i="3"/>
  <c r="I162" i="3"/>
  <c r="K162" i="3" s="1"/>
  <c r="J161" i="3"/>
  <c r="I161" i="3"/>
  <c r="K161" i="3" s="1"/>
  <c r="J160" i="3"/>
  <c r="I160" i="3"/>
  <c r="K160" i="3" s="1"/>
  <c r="J159" i="3"/>
  <c r="I159" i="3"/>
  <c r="K159" i="3" s="1"/>
  <c r="J158" i="3"/>
  <c r="I158" i="3"/>
  <c r="K158" i="3" s="1"/>
  <c r="J157" i="3"/>
  <c r="I157" i="3"/>
  <c r="K157" i="3" s="1"/>
  <c r="J156" i="3"/>
  <c r="I156" i="3"/>
  <c r="K156" i="3" s="1"/>
  <c r="J155" i="3"/>
  <c r="I155" i="3"/>
  <c r="K155" i="3" s="1"/>
  <c r="J154" i="3"/>
  <c r="I154" i="3"/>
  <c r="K154" i="3" s="1"/>
  <c r="J153" i="3"/>
  <c r="I153" i="3"/>
  <c r="K153" i="3" s="1"/>
  <c r="J152" i="3"/>
  <c r="I152" i="3"/>
  <c r="K152" i="3" s="1"/>
  <c r="J151" i="3"/>
  <c r="I151" i="3"/>
  <c r="K151" i="3" s="1"/>
  <c r="J150" i="3"/>
  <c r="I150" i="3"/>
  <c r="K150" i="3" s="1"/>
  <c r="J149" i="3"/>
  <c r="I149" i="3"/>
  <c r="K149" i="3" s="1"/>
  <c r="J148" i="3"/>
  <c r="I148" i="3"/>
  <c r="K148" i="3" s="1"/>
  <c r="J147" i="3"/>
  <c r="I147" i="3"/>
  <c r="K147" i="3" s="1"/>
  <c r="J146" i="3"/>
  <c r="I146" i="3"/>
  <c r="K146" i="3" s="1"/>
  <c r="J145" i="3"/>
  <c r="I145" i="3"/>
  <c r="K145" i="3" s="1"/>
  <c r="J144" i="3"/>
  <c r="I144" i="3"/>
  <c r="K144" i="3" s="1"/>
  <c r="J143" i="3"/>
  <c r="I143" i="3"/>
  <c r="K143" i="3" s="1"/>
  <c r="J142" i="3"/>
  <c r="I142" i="3"/>
  <c r="K142" i="3" s="1"/>
  <c r="J141" i="3"/>
  <c r="I141" i="3"/>
  <c r="K141" i="3" s="1"/>
  <c r="J140" i="3"/>
  <c r="I140" i="3"/>
  <c r="K140" i="3" s="1"/>
  <c r="J139" i="3"/>
  <c r="I139" i="3"/>
  <c r="K139" i="3" s="1"/>
  <c r="J138" i="3"/>
  <c r="I138" i="3"/>
  <c r="K138" i="3" s="1"/>
  <c r="J137" i="3"/>
  <c r="I137" i="3"/>
  <c r="K137" i="3" s="1"/>
  <c r="J136" i="3"/>
  <c r="I136" i="3"/>
  <c r="K136" i="3" s="1"/>
  <c r="J135" i="3"/>
  <c r="I135" i="3"/>
  <c r="K135" i="3" s="1"/>
  <c r="J134" i="3"/>
  <c r="I134" i="3"/>
  <c r="K134" i="3" s="1"/>
  <c r="J133" i="3"/>
  <c r="I133" i="3"/>
  <c r="K133" i="3" s="1"/>
  <c r="J132" i="3"/>
  <c r="I132" i="3"/>
  <c r="K132" i="3" s="1"/>
  <c r="J131" i="3"/>
  <c r="I131" i="3"/>
  <c r="K131" i="3" s="1"/>
  <c r="J130" i="3"/>
  <c r="I130" i="3"/>
  <c r="K130" i="3" s="1"/>
  <c r="J129" i="3"/>
  <c r="I129" i="3"/>
  <c r="K129" i="3" s="1"/>
  <c r="J128" i="3"/>
  <c r="I128" i="3"/>
  <c r="K128" i="3" s="1"/>
  <c r="J127" i="3"/>
  <c r="I127" i="3"/>
  <c r="K127" i="3" s="1"/>
  <c r="J126" i="3"/>
  <c r="I126" i="3"/>
  <c r="K126" i="3" s="1"/>
  <c r="J125" i="3"/>
  <c r="I125" i="3"/>
  <c r="K125" i="3" s="1"/>
  <c r="J124" i="3"/>
  <c r="I124" i="3"/>
  <c r="K124" i="3" s="1"/>
  <c r="J123" i="3"/>
  <c r="I123" i="3"/>
  <c r="K123" i="3" s="1"/>
  <c r="J122" i="3"/>
  <c r="I122" i="3"/>
  <c r="K122" i="3" s="1"/>
  <c r="J121" i="3"/>
  <c r="I121" i="3"/>
  <c r="K121" i="3" s="1"/>
  <c r="J120" i="3"/>
  <c r="I120" i="3"/>
  <c r="K120" i="3" s="1"/>
  <c r="J119" i="3"/>
  <c r="I119" i="3"/>
  <c r="K119" i="3" s="1"/>
  <c r="J118" i="3"/>
  <c r="I118" i="3"/>
  <c r="K118" i="3" s="1"/>
  <c r="J117" i="3"/>
  <c r="I117" i="3"/>
  <c r="K117" i="3" s="1"/>
  <c r="J116" i="3"/>
  <c r="I116" i="3"/>
  <c r="K116" i="3" s="1"/>
  <c r="J115" i="3"/>
  <c r="I115" i="3"/>
  <c r="K115" i="3" s="1"/>
  <c r="J114" i="3"/>
  <c r="I114" i="3"/>
  <c r="K114" i="3" s="1"/>
  <c r="J113" i="3"/>
  <c r="I113" i="3"/>
  <c r="K113" i="3" s="1"/>
  <c r="J112" i="3"/>
  <c r="I112" i="3"/>
  <c r="K112" i="3" s="1"/>
  <c r="J111" i="3"/>
  <c r="I111" i="3"/>
  <c r="K111" i="3" s="1"/>
  <c r="J110" i="3"/>
  <c r="I110" i="3"/>
  <c r="K110" i="3" s="1"/>
  <c r="J109" i="3"/>
  <c r="I109" i="3"/>
  <c r="K109" i="3" s="1"/>
  <c r="J108" i="3"/>
  <c r="I108" i="3"/>
  <c r="K108" i="3" s="1"/>
  <c r="J107" i="3"/>
  <c r="I107" i="3"/>
  <c r="K107" i="3" s="1"/>
  <c r="J106" i="3"/>
  <c r="I106" i="3"/>
  <c r="K106" i="3" s="1"/>
  <c r="J105" i="3"/>
  <c r="I105" i="3"/>
  <c r="K105" i="3" s="1"/>
  <c r="J104" i="3"/>
  <c r="I104" i="3"/>
  <c r="K104" i="3" s="1"/>
  <c r="J103" i="3"/>
  <c r="I103" i="3"/>
  <c r="K103" i="3" s="1"/>
  <c r="J102" i="3"/>
  <c r="I102" i="3"/>
  <c r="K102" i="3" s="1"/>
  <c r="J101" i="3"/>
  <c r="I101" i="3"/>
  <c r="K101" i="3" s="1"/>
  <c r="J100" i="3"/>
  <c r="I100" i="3"/>
  <c r="K100" i="3" s="1"/>
  <c r="J99" i="3"/>
  <c r="I99" i="3"/>
  <c r="K99" i="3" s="1"/>
  <c r="J98" i="3"/>
  <c r="I98" i="3"/>
  <c r="K98" i="3" s="1"/>
  <c r="J97" i="3"/>
  <c r="I97" i="3"/>
  <c r="K97" i="3" s="1"/>
  <c r="J96" i="3"/>
  <c r="I96" i="3"/>
  <c r="K96" i="3" s="1"/>
  <c r="J95" i="3"/>
  <c r="I95" i="3"/>
  <c r="K95" i="3" s="1"/>
  <c r="J94" i="3"/>
  <c r="I94" i="3"/>
  <c r="K94" i="3" s="1"/>
  <c r="J93" i="3"/>
  <c r="I93" i="3"/>
  <c r="K93" i="3" s="1"/>
  <c r="J92" i="3"/>
  <c r="I92" i="3"/>
  <c r="K92" i="3" s="1"/>
  <c r="J91" i="3"/>
  <c r="I91" i="3"/>
  <c r="K91" i="3" s="1"/>
  <c r="J90" i="3"/>
  <c r="I90" i="3"/>
  <c r="K90" i="3" s="1"/>
  <c r="J89" i="3"/>
  <c r="I89" i="3"/>
  <c r="K89" i="3" s="1"/>
  <c r="J88" i="3"/>
  <c r="I88" i="3"/>
  <c r="K88" i="3" s="1"/>
  <c r="J87" i="3"/>
  <c r="I87" i="3"/>
  <c r="K87" i="3" s="1"/>
  <c r="J86" i="3"/>
  <c r="I86" i="3"/>
  <c r="K86" i="3" s="1"/>
  <c r="J85" i="3"/>
  <c r="I85" i="3"/>
  <c r="K85" i="3" s="1"/>
  <c r="J84" i="3"/>
  <c r="I84" i="3"/>
  <c r="K84" i="3" s="1"/>
  <c r="J83" i="3"/>
  <c r="I83" i="3"/>
  <c r="K83" i="3" s="1"/>
  <c r="J82" i="3"/>
  <c r="I82" i="3"/>
  <c r="K82" i="3" s="1"/>
  <c r="J81" i="3"/>
  <c r="I81" i="3"/>
  <c r="K81" i="3" s="1"/>
  <c r="J80" i="3"/>
  <c r="I80" i="3"/>
  <c r="K80" i="3" s="1"/>
  <c r="J79" i="3"/>
  <c r="I79" i="3"/>
  <c r="K79" i="3" s="1"/>
  <c r="J78" i="3"/>
  <c r="I78" i="3"/>
  <c r="K78" i="3" s="1"/>
  <c r="J77" i="3"/>
  <c r="I77" i="3"/>
  <c r="K77" i="3" s="1"/>
  <c r="J76" i="3"/>
  <c r="I76" i="3"/>
  <c r="K76" i="3" s="1"/>
  <c r="J75" i="3"/>
  <c r="I75" i="3"/>
  <c r="K75" i="3" s="1"/>
  <c r="J74" i="3"/>
  <c r="I74" i="3"/>
  <c r="K74" i="3" s="1"/>
  <c r="J73" i="3"/>
  <c r="I73" i="3"/>
  <c r="K73" i="3" s="1"/>
  <c r="J72" i="3"/>
  <c r="I72" i="3"/>
  <c r="K72" i="3" s="1"/>
  <c r="J71" i="3"/>
  <c r="I71" i="3"/>
  <c r="K71" i="3" s="1"/>
  <c r="J70" i="3"/>
  <c r="I70" i="3"/>
  <c r="K70" i="3" s="1"/>
  <c r="J69" i="3"/>
  <c r="I69" i="3"/>
  <c r="K69" i="3" s="1"/>
  <c r="J68" i="3"/>
  <c r="I68" i="3"/>
  <c r="K68" i="3" s="1"/>
  <c r="J67" i="3"/>
  <c r="I67" i="3"/>
  <c r="K67" i="3" s="1"/>
  <c r="J66" i="3"/>
  <c r="I66" i="3"/>
  <c r="K66" i="3" s="1"/>
  <c r="J65" i="3"/>
  <c r="I65" i="3"/>
  <c r="K65" i="3" s="1"/>
  <c r="J64" i="3"/>
  <c r="I64" i="3"/>
  <c r="K64" i="3" s="1"/>
  <c r="J63" i="3"/>
  <c r="I63" i="3"/>
  <c r="K63" i="3" s="1"/>
  <c r="J62" i="3"/>
  <c r="I62" i="3"/>
  <c r="K62" i="3" s="1"/>
  <c r="J61" i="3"/>
  <c r="I61" i="3"/>
  <c r="K61" i="3" s="1"/>
  <c r="J60" i="3"/>
  <c r="I60" i="3"/>
  <c r="K60" i="3" s="1"/>
  <c r="J59" i="3"/>
  <c r="I59" i="3"/>
  <c r="K59" i="3" s="1"/>
  <c r="J58" i="3"/>
  <c r="I58" i="3"/>
  <c r="K58" i="3" s="1"/>
  <c r="J57" i="3"/>
  <c r="I57" i="3"/>
  <c r="K57" i="3" s="1"/>
  <c r="J56" i="3"/>
  <c r="I56" i="3"/>
  <c r="K56" i="3" s="1"/>
  <c r="J55" i="3"/>
  <c r="I55" i="3"/>
  <c r="K55" i="3" s="1"/>
  <c r="J54" i="3"/>
  <c r="I54" i="3"/>
  <c r="K54" i="3" s="1"/>
  <c r="J53" i="3"/>
  <c r="I53" i="3"/>
  <c r="K53" i="3" s="1"/>
  <c r="J52" i="3"/>
  <c r="I52" i="3"/>
  <c r="K52" i="3" s="1"/>
  <c r="J51" i="3"/>
  <c r="I51" i="3"/>
  <c r="K51" i="3" s="1"/>
  <c r="J50" i="3"/>
  <c r="I50" i="3"/>
  <c r="K50" i="3" s="1"/>
  <c r="J49" i="3"/>
  <c r="I49" i="3"/>
  <c r="K49" i="3" s="1"/>
  <c r="J48" i="3"/>
  <c r="I48" i="3"/>
  <c r="K48" i="3" s="1"/>
  <c r="J47" i="3"/>
  <c r="I47" i="3"/>
  <c r="K47" i="3" s="1"/>
  <c r="J46" i="3"/>
  <c r="I46" i="3"/>
  <c r="K46" i="3" s="1"/>
  <c r="J45" i="3"/>
  <c r="I45" i="3"/>
  <c r="K45" i="3" s="1"/>
  <c r="J44" i="3"/>
  <c r="I44" i="3"/>
  <c r="K44" i="3" s="1"/>
  <c r="J43" i="3"/>
  <c r="I43" i="3"/>
  <c r="K43" i="3" s="1"/>
  <c r="J42" i="3"/>
  <c r="I42" i="3"/>
  <c r="K42" i="3" s="1"/>
  <c r="J41" i="3"/>
  <c r="I41" i="3"/>
  <c r="K41" i="3" s="1"/>
  <c r="J40" i="3"/>
  <c r="I40" i="3"/>
  <c r="K40" i="3" s="1"/>
  <c r="J39" i="3"/>
  <c r="I39" i="3"/>
  <c r="K39" i="3" s="1"/>
  <c r="J38" i="3"/>
  <c r="I38" i="3"/>
  <c r="K38" i="3" s="1"/>
  <c r="J37" i="3"/>
  <c r="I37" i="3"/>
  <c r="K37" i="3" s="1"/>
  <c r="J36" i="3"/>
  <c r="I36" i="3"/>
  <c r="K36" i="3" s="1"/>
  <c r="J35" i="3"/>
  <c r="I35" i="3"/>
  <c r="K35" i="3" s="1"/>
  <c r="J34" i="3"/>
  <c r="I34" i="3"/>
  <c r="K34" i="3" s="1"/>
  <c r="J33" i="3"/>
  <c r="I33" i="3"/>
  <c r="K33" i="3" s="1"/>
  <c r="J32" i="3"/>
  <c r="I32" i="3"/>
  <c r="K32" i="3" s="1"/>
  <c r="J31" i="3"/>
  <c r="I31" i="3"/>
  <c r="K31" i="3" s="1"/>
  <c r="J30" i="3"/>
  <c r="I30" i="3"/>
  <c r="K30" i="3" s="1"/>
  <c r="J29" i="3"/>
  <c r="I29" i="3"/>
  <c r="K29" i="3" s="1"/>
  <c r="J28" i="3"/>
  <c r="I28" i="3"/>
  <c r="K28" i="3" s="1"/>
  <c r="J27" i="3"/>
  <c r="I27" i="3"/>
  <c r="K27" i="3" s="1"/>
  <c r="J26" i="3"/>
  <c r="I26" i="3"/>
  <c r="K26" i="3" s="1"/>
  <c r="J25" i="3"/>
  <c r="I25" i="3"/>
  <c r="K25" i="3" s="1"/>
  <c r="J24" i="3"/>
  <c r="I24" i="3"/>
  <c r="K24" i="3" s="1"/>
  <c r="J23" i="3"/>
  <c r="I23" i="3"/>
  <c r="K23" i="3" s="1"/>
  <c r="J22" i="3"/>
  <c r="I22" i="3"/>
  <c r="K22" i="3" s="1"/>
  <c r="J21" i="3"/>
  <c r="I21" i="3"/>
  <c r="K21" i="3" s="1"/>
  <c r="J20" i="3"/>
  <c r="I20" i="3"/>
  <c r="K20" i="3" s="1"/>
  <c r="J19" i="3"/>
  <c r="I19" i="3"/>
  <c r="K19" i="3" s="1"/>
  <c r="J18" i="3"/>
  <c r="I18" i="3"/>
  <c r="K18" i="3" s="1"/>
  <c r="J17" i="3"/>
  <c r="I17" i="3"/>
  <c r="K17" i="3" s="1"/>
  <c r="J16" i="3"/>
  <c r="I16" i="3"/>
  <c r="K16" i="3" s="1"/>
  <c r="J15" i="3"/>
  <c r="I15" i="3"/>
  <c r="K15" i="3" s="1"/>
  <c r="J14" i="3"/>
  <c r="I14" i="3"/>
  <c r="K14" i="3" s="1"/>
  <c r="J13" i="3"/>
  <c r="I13" i="3"/>
  <c r="K13" i="3" s="1"/>
  <c r="J12" i="3"/>
  <c r="I12" i="3"/>
  <c r="K12" i="3" s="1"/>
  <c r="J11" i="3"/>
  <c r="I11" i="3"/>
  <c r="K11" i="3" s="1"/>
  <c r="J10" i="3"/>
  <c r="I10" i="3"/>
  <c r="K10" i="3" s="1"/>
  <c r="J9" i="3"/>
  <c r="I9" i="3"/>
  <c r="K9" i="3" s="1"/>
  <c r="J8" i="3"/>
  <c r="I8" i="3"/>
  <c r="K8" i="3" s="1"/>
  <c r="J7" i="3"/>
  <c r="I7" i="3"/>
  <c r="K7" i="3" s="1"/>
  <c r="J6" i="3"/>
  <c r="I6" i="3"/>
  <c r="K6" i="3" s="1"/>
  <c r="J5" i="3"/>
  <c r="D11" i="8" s="1"/>
  <c r="D12" i="8" s="1"/>
  <c r="I5" i="3"/>
  <c r="I3" i="3"/>
  <c r="G3" i="3"/>
  <c r="E3" i="3"/>
  <c r="C3" i="3"/>
  <c r="A3" i="3"/>
  <c r="B23" i="2"/>
  <c r="B22" i="2"/>
  <c r="E17" i="2"/>
  <c r="B17" i="2"/>
  <c r="E15" i="2"/>
  <c r="B15" i="2"/>
  <c r="H10" i="2"/>
  <c r="E10" i="2"/>
  <c r="H8" i="2"/>
  <c r="E8" i="2"/>
  <c r="H6" i="2"/>
  <c r="E6" i="2"/>
  <c r="B6" i="2"/>
  <c r="A3" i="2"/>
  <c r="C20" i="9" l="1"/>
  <c r="C16" i="9"/>
  <c r="D6" i="8"/>
  <c r="D8" i="8" s="1"/>
  <c r="K5" i="3"/>
  <c r="B7" i="7"/>
  <c r="D6" i="7"/>
  <c r="C6" i="7"/>
  <c r="C37" i="9"/>
  <c r="C36" i="9"/>
  <c r="C35" i="9"/>
  <c r="C34" i="9"/>
  <c r="C33" i="9"/>
  <c r="C32" i="9"/>
  <c r="C31" i="9"/>
  <c r="C30" i="9"/>
  <c r="C29" i="9"/>
  <c r="C28" i="9"/>
  <c r="C27" i="9"/>
  <c r="C26" i="9"/>
  <c r="E6" i="7" l="1"/>
  <c r="F6" i="7" s="1"/>
  <c r="B8" i="7"/>
  <c r="D7" i="7"/>
  <c r="C7" i="7"/>
  <c r="D15" i="8"/>
  <c r="C19" i="9"/>
  <c r="C18" i="9"/>
  <c r="B22" i="9" l="1"/>
  <c r="B25" i="2"/>
  <c r="H17" i="2"/>
  <c r="D24" i="8"/>
  <c r="D16" i="8"/>
  <c r="E7" i="7"/>
  <c r="B9" i="7"/>
  <c r="D8" i="7"/>
  <c r="C8" i="7"/>
  <c r="F7" i="7"/>
  <c r="E8" i="7" l="1"/>
  <c r="F8" i="7" s="1"/>
  <c r="B10" i="7"/>
  <c r="D9" i="7"/>
  <c r="C9" i="7"/>
  <c r="D26" i="8"/>
  <c r="H15" i="2"/>
  <c r="D25" i="8"/>
  <c r="E9" i="7" l="1"/>
  <c r="B11" i="7"/>
  <c r="D10" i="7"/>
  <c r="C10" i="7"/>
  <c r="F9" i="7"/>
  <c r="E10" i="7" l="1"/>
  <c r="F10" i="7" s="1"/>
  <c r="B12" i="7"/>
  <c r="D11" i="7"/>
  <c r="C11" i="7"/>
  <c r="E11" i="7" l="1"/>
  <c r="B13" i="7"/>
  <c r="D12" i="7"/>
  <c r="C12" i="7"/>
  <c r="F11" i="7"/>
  <c r="E12" i="7" l="1"/>
  <c r="F12" i="7" s="1"/>
  <c r="B14" i="7"/>
  <c r="D13" i="7"/>
  <c r="C13" i="7"/>
  <c r="E13" i="7" l="1"/>
  <c r="B15" i="7"/>
  <c r="D14" i="7"/>
  <c r="C14" i="7"/>
  <c r="F13" i="7"/>
  <c r="E14" i="7" l="1"/>
  <c r="F14" i="7" s="1"/>
  <c r="B16" i="7"/>
  <c r="D15" i="7"/>
  <c r="C15" i="7"/>
  <c r="E15" i="7" l="1"/>
  <c r="B17" i="7"/>
  <c r="D16" i="7"/>
  <c r="C16" i="7"/>
  <c r="F15" i="7"/>
  <c r="E16" i="7" l="1"/>
  <c r="F16" i="7" s="1"/>
  <c r="B18" i="7"/>
  <c r="D17" i="7"/>
  <c r="C17" i="7"/>
  <c r="E17" i="7" l="1"/>
  <c r="B19" i="7"/>
  <c r="D18" i="7"/>
  <c r="C18" i="7"/>
  <c r="F17" i="7"/>
  <c r="E18" i="7" l="1"/>
  <c r="F18" i="7" s="1"/>
  <c r="B20" i="7"/>
  <c r="D19" i="7"/>
  <c r="C19" i="7"/>
  <c r="E19" i="7" l="1"/>
  <c r="B21" i="7"/>
  <c r="D20" i="7"/>
  <c r="C20" i="7"/>
  <c r="F19" i="7"/>
  <c r="E20" i="7" l="1"/>
  <c r="F20" i="7" s="1"/>
  <c r="B22" i="7"/>
  <c r="D21" i="7"/>
  <c r="C21" i="7"/>
  <c r="E21" i="7" l="1"/>
  <c r="B23" i="7"/>
  <c r="D22" i="7"/>
  <c r="C22" i="7"/>
  <c r="F21" i="7"/>
  <c r="E22" i="7" l="1"/>
  <c r="F22" i="7" s="1"/>
  <c r="B24" i="7"/>
  <c r="D23" i="7"/>
  <c r="C23" i="7"/>
  <c r="E23" i="7" l="1"/>
  <c r="B25" i="7"/>
  <c r="D24" i="7"/>
  <c r="C24" i="7"/>
  <c r="F23" i="7"/>
  <c r="E24" i="7" l="1"/>
  <c r="F24" i="7" s="1"/>
  <c r="B26" i="7"/>
  <c r="D25" i="7"/>
  <c r="C25" i="7"/>
  <c r="E25" i="7" l="1"/>
  <c r="B27" i="7"/>
  <c r="D26" i="7"/>
  <c r="C26" i="7"/>
  <c r="F25" i="7"/>
  <c r="E26" i="7" l="1"/>
  <c r="F26" i="7" s="1"/>
  <c r="B28" i="7"/>
  <c r="D27" i="7"/>
  <c r="C27" i="7"/>
  <c r="E27" i="7" l="1"/>
  <c r="B29" i="7"/>
  <c r="D28" i="7"/>
  <c r="C28" i="7"/>
  <c r="F27" i="7"/>
  <c r="E28" i="7" l="1"/>
  <c r="F28" i="7" s="1"/>
  <c r="B30" i="7"/>
  <c r="D29" i="7"/>
  <c r="C29" i="7"/>
  <c r="E29" i="7" l="1"/>
  <c r="B31" i="7"/>
  <c r="D30" i="7"/>
  <c r="C30" i="7"/>
  <c r="F29" i="7"/>
  <c r="E30" i="7" l="1"/>
  <c r="F30" i="7" s="1"/>
  <c r="B32" i="7"/>
  <c r="D31" i="7"/>
  <c r="C31" i="7"/>
  <c r="E31" i="7" l="1"/>
  <c r="B33" i="7"/>
  <c r="D32" i="7"/>
  <c r="C32" i="7"/>
  <c r="F31" i="7"/>
  <c r="E32" i="7" l="1"/>
  <c r="F32" i="7" s="1"/>
  <c r="B34" i="7"/>
  <c r="D33" i="7"/>
  <c r="C33" i="7"/>
  <c r="E33" i="7" l="1"/>
  <c r="B35" i="7"/>
  <c r="D34" i="7"/>
  <c r="C34" i="7"/>
  <c r="F33" i="7"/>
  <c r="E34" i="7" l="1"/>
  <c r="F34" i="7" s="1"/>
  <c r="D35" i="7"/>
  <c r="I6" i="7" s="1"/>
  <c r="C35" i="7"/>
  <c r="E35" i="7" l="1"/>
  <c r="I5" i="7"/>
  <c r="F35" i="7"/>
  <c r="I8" i="7" l="1"/>
  <c r="I7" i="7"/>
  <c r="B24" i="2"/>
  <c r="B10" i="2"/>
  <c r="B8" i="2"/>
</calcChain>
</file>

<file path=xl/sharedStrings.xml><?xml version="1.0" encoding="utf-8"?>
<sst xmlns="http://schemas.openxmlformats.org/spreadsheetml/2006/main" count="2317" uniqueCount="199">
  <si>
    <t>👑 ERP MEI PRO</t>
  </si>
  <si>
    <t>Gestão Completa para MEI e Micro Empresários</t>
  </si>
  <si>
    <t>Versão Premium • 2026</t>
  </si>
  <si>
    <t>📋 GUIA RÁPIDO DE USO</t>
  </si>
  <si>
    <t>📊</t>
  </si>
  <si>
    <t>Painel Geral</t>
  </si>
  <si>
    <t>Visão consolidada do negócio: caixa, estoque, DRE e alertas automáticos</t>
  </si>
  <si>
    <t>🛒</t>
  </si>
  <si>
    <t>Vendas</t>
  </si>
  <si>
    <t>Registre vendas com múltiplos produtos por venda (carrinho). Base de tudo.</t>
  </si>
  <si>
    <t>📦</t>
  </si>
  <si>
    <t>Estoque</t>
  </si>
  <si>
    <t>Controle de produtos com baixa automática puxada das Vendas</t>
  </si>
  <si>
    <t>💸</t>
  </si>
  <si>
    <t>Contas a Pagar</t>
  </si>
  <si>
    <t>Fornecedores, aluguel, serviços — com dias até vencer e status</t>
  </si>
  <si>
    <t>💰</t>
  </si>
  <si>
    <t>Contas a Receber</t>
  </si>
  <si>
    <t>Vendas a prazo/fiado com status de recebimento</t>
  </si>
  <si>
    <t>📈</t>
  </si>
  <si>
    <t>Fluxo de Caixa</t>
  </si>
  <si>
    <t>Projeção diária (30 dias) do saldo baseado nas contas</t>
  </si>
  <si>
    <t>📑</t>
  </si>
  <si>
    <t>DRE Simplificado</t>
  </si>
  <si>
    <t>Receita, CMV, Lucro Bruto, Despesas, Resultado do mês</t>
  </si>
  <si>
    <t>🏛️</t>
  </si>
  <si>
    <t>MEI e Impostos</t>
  </si>
  <si>
    <t>Controle do DAS, limite de faturamento e alertas MEI</t>
  </si>
  <si>
    <t>💡 Dica: Comece pela aba VENDAS registrando seus produtos e vendas. O restante se atualiza automaticamente!</t>
  </si>
  <si>
    <t>Feito com 💚 por Micro no Controle  |  micronocontrole.com.br</t>
  </si>
  <si>
    <t>📊 PAINEL GERAL — ERP MEI PRO</t>
  </si>
  <si>
    <t>💰 CAIXA</t>
  </si>
  <si>
    <t>🛒 VENDAS</t>
  </si>
  <si>
    <t>📦 ESTOQUE</t>
  </si>
  <si>
    <t>Saldo Atual</t>
  </si>
  <si>
    <t>Receita Total</t>
  </si>
  <si>
    <t>Valor Total Estoque</t>
  </si>
  <si>
    <t>Projeção 30 dias</t>
  </si>
  <si>
    <t>Lucro Bruto Total</t>
  </si>
  <si>
    <t>Itens para Repor</t>
  </si>
  <si>
    <t>Nº de Vendas</t>
  </si>
  <si>
    <t>Itens Esgotados</t>
  </si>
  <si>
    <t>💸 CONTAS A PAGAR</t>
  </si>
  <si>
    <t>💰 CONTAS A RECEBER</t>
  </si>
  <si>
    <t>📑 DRE DO MÊS</t>
  </si>
  <si>
    <t>Total em Aberto</t>
  </si>
  <si>
    <t>A Receber</t>
  </si>
  <si>
    <t>Resultado do Mês</t>
  </si>
  <si>
    <t>Vence em 7 dias</t>
  </si>
  <si>
    <t>Recebimentos Atrasados</t>
  </si>
  <si>
    <t>% Limite MEI Utilizado</t>
  </si>
  <si>
    <t>🚨 ALERTAS AUTOMÁTICOS</t>
  </si>
  <si>
    <t>CMV Total</t>
  </si>
  <si>
    <t>Lucro Bruto</t>
  </si>
  <si>
    <t>Itens Vendidos</t>
  </si>
  <si>
    <t>#</t>
  </si>
  <si>
    <t>Nº Venda</t>
  </si>
  <si>
    <t>Data</t>
  </si>
  <si>
    <t>Cliente</t>
  </si>
  <si>
    <t>Produto</t>
  </si>
  <si>
    <t>Qtd</t>
  </si>
  <si>
    <t>Preço Unit.</t>
  </si>
  <si>
    <t>Custo Unit.</t>
  </si>
  <si>
    <t>Subtotal</t>
  </si>
  <si>
    <t>Custo Total</t>
  </si>
  <si>
    <t>Margem</t>
  </si>
  <si>
    <t>Forma Pgto</t>
  </si>
  <si>
    <t>Maria Silva</t>
  </si>
  <si>
    <t>Camiseta P Branca</t>
  </si>
  <si>
    <t>PIX</t>
  </si>
  <si>
    <t>Calça Jeans 38</t>
  </si>
  <si>
    <t>João Pedro</t>
  </si>
  <si>
    <t>Tênis Esportivo</t>
  </si>
  <si>
    <t>Cartão Crédito</t>
  </si>
  <si>
    <t>Ana Costa</t>
  </si>
  <si>
    <t>Camiseta G Preta</t>
  </si>
  <si>
    <t>Dinheiro</t>
  </si>
  <si>
    <t>Carlos Lima</t>
  </si>
  <si>
    <t>Bermuda</t>
  </si>
  <si>
    <t>Total de Produtos</t>
  </si>
  <si>
    <t>Valor em Estoque</t>
  </si>
  <si>
    <t>Para Repor</t>
  </si>
  <si>
    <t>Esgotados</t>
  </si>
  <si>
    <t>Categoria</t>
  </si>
  <si>
    <t>Qtd Inicial</t>
  </si>
  <si>
    <t>Qtd Mín</t>
  </si>
  <si>
    <t>Preço Venda</t>
  </si>
  <si>
    <t>Vendido(auto)</t>
  </si>
  <si>
    <t>Qtd Atual</t>
  </si>
  <si>
    <t>Status</t>
  </si>
  <si>
    <t>Última Entrada</t>
  </si>
  <si>
    <t>Vestuário</t>
  </si>
  <si>
    <t>Calçados</t>
  </si>
  <si>
    <t>Meia Par</t>
  </si>
  <si>
    <t>Acessórios</t>
  </si>
  <si>
    <t>Cinto Couro</t>
  </si>
  <si>
    <t>Total Pago (mês)</t>
  </si>
  <si>
    <t>Descrição / Fornecedor</t>
  </si>
  <si>
    <t>Vencimento</t>
  </si>
  <si>
    <t>Valor (R$)</t>
  </si>
  <si>
    <t>Data Pag.</t>
  </si>
  <si>
    <t>Forma Pag.</t>
  </si>
  <si>
    <t>Observações</t>
  </si>
  <si>
    <t>Aluguel do ponto</t>
  </si>
  <si>
    <t>Fixo</t>
  </si>
  <si>
    <t>Em Aberto</t>
  </si>
  <si>
    <t>Transferência</t>
  </si>
  <si>
    <t>Energia elétrica</t>
  </si>
  <si>
    <t>Utilidades</t>
  </si>
  <si>
    <t>Pago</t>
  </si>
  <si>
    <t>Débito auto</t>
  </si>
  <si>
    <t>Fornecedor Roupas</t>
  </si>
  <si>
    <t>Boleto</t>
  </si>
  <si>
    <t>Pedido #45</t>
  </si>
  <si>
    <t>Contador</t>
  </si>
  <si>
    <t>Serviços</t>
  </si>
  <si>
    <t>Honorários mensais</t>
  </si>
  <si>
    <t>DAS MEI</t>
  </si>
  <si>
    <t>Impostos</t>
  </si>
  <si>
    <t>Ref. mês atual</t>
  </si>
  <si>
    <t>Internet</t>
  </si>
  <si>
    <t>Recebido (mês)</t>
  </si>
  <si>
    <t>Atrasado</t>
  </si>
  <si>
    <t>Cliente / Descrição</t>
  </si>
  <si>
    <t>Tipo</t>
  </si>
  <si>
    <t>Previsão Receb.</t>
  </si>
  <si>
    <t>Data Receb.</t>
  </si>
  <si>
    <t>Forma Receb.</t>
  </si>
  <si>
    <t>Maria Silva — Fiado</t>
  </si>
  <si>
    <t>Fiado</t>
  </si>
  <si>
    <t>Recebido</t>
  </si>
  <si>
    <t>João Pedro — Prazo</t>
  </si>
  <si>
    <t>Prazo</t>
  </si>
  <si>
    <t>Cartão</t>
  </si>
  <si>
    <t>Ana Costa — Fiado</t>
  </si>
  <si>
    <t>Carlos Lima — Atacado</t>
  </si>
  <si>
    <t>2 bermudas</t>
  </si>
  <si>
    <t>Lúcia Faria — Prazo</t>
  </si>
  <si>
    <t>Atrasada</t>
  </si>
  <si>
    <t>📈 FLUXO DE CAIXA — PROJEÇÃO 30 DIAS</t>
  </si>
  <si>
    <t>💰 Saldo Inicial Atual (R$):</t>
  </si>
  <si>
    <t>📊 Resumo do Período</t>
  </si>
  <si>
    <t>Saldo Inicial</t>
  </si>
  <si>
    <t>Entradas</t>
  </si>
  <si>
    <t>Saídas</t>
  </si>
  <si>
    <t>Saldo Dia</t>
  </si>
  <si>
    <t>Saldo Acum.</t>
  </si>
  <si>
    <t>Total Entradas</t>
  </si>
  <si>
    <t>Total Saídas</t>
  </si>
  <si>
    <t>Saldo Final (30d)</t>
  </si>
  <si>
    <t>Resultado Período</t>
  </si>
  <si>
    <t>📑 DRE SIMPLIFICADO — DEMONSTRATIVO DE RESULTADO</t>
  </si>
  <si>
    <t>Mês de Referência:</t>
  </si>
  <si>
    <t>← Altere para ver outro mês</t>
  </si>
  <si>
    <t>1. RECEITA</t>
  </si>
  <si>
    <t xml:space="preserve">  (+) Receita Bruta de Vendas</t>
  </si>
  <si>
    <t xml:space="preserve">  (-) Devoluções / Descontos</t>
  </si>
  <si>
    <t>(=) RECEITA LÍQUIDA</t>
  </si>
  <si>
    <t>2. CUSTO DAS MERCADORIAS VENDIDAS (CMV)</t>
  </si>
  <si>
    <t xml:space="preserve">  (-) Custo dos Produtos Vendidos</t>
  </si>
  <si>
    <t>(=) CMV TOTAL</t>
  </si>
  <si>
    <t>3. LUCRO BRUTO</t>
  </si>
  <si>
    <t>(=) LUCRO BRUTO</t>
  </si>
  <si>
    <t xml:space="preserve">  Margem Bruta %</t>
  </si>
  <si>
    <t>4. DESPESAS OPERACIONAIS</t>
  </si>
  <si>
    <t xml:space="preserve">  (-) Despesas Fixas Pagas</t>
  </si>
  <si>
    <t xml:space="preserve">  (-) DAS MEI (Imposto)</t>
  </si>
  <si>
    <t>(=) TOTAL DESPESAS</t>
  </si>
  <si>
    <t>5. RESULTADO DO MÊS</t>
  </si>
  <si>
    <t>(=) RESULTADO LÍQUIDO</t>
  </si>
  <si>
    <t xml:space="preserve">  Margem Líquida %</t>
  </si>
  <si>
    <t xml:space="preserve">  Avaliação</t>
  </si>
  <si>
    <t>🏛️ MEI E IMPOSTOS — CONTROLE DO DAS E FATURAMENTO</t>
  </si>
  <si>
    <t>📋 TABELA DE VALORES DO DAS 2026</t>
  </si>
  <si>
    <t>Atividade</t>
  </si>
  <si>
    <t>INSS (5% S.M.)</t>
  </si>
  <si>
    <t>ICMS</t>
  </si>
  <si>
    <t>ISS</t>
  </si>
  <si>
    <t>Total DAS</t>
  </si>
  <si>
    <t>Comércio / Indústria</t>
  </si>
  <si>
    <t>Comércio + Serviços</t>
  </si>
  <si>
    <t>⚙️ CONFIGURAÇÃO DO SEU MEI</t>
  </si>
  <si>
    <t>Tipo de Atividade:</t>
  </si>
  <si>
    <t>← Altere conforme sua atividade</t>
  </si>
  <si>
    <t>Valor do DAS Mensal (R$):</t>
  </si>
  <si>
    <t>← Calculado automaticamente</t>
  </si>
  <si>
    <t>Vencimento (dia):</t>
  </si>
  <si>
    <t>← DAS vence todo dia 20</t>
  </si>
  <si>
    <t>Limite Anual MEI (R$):</t>
  </si>
  <si>
    <t>← Faturamento máximo permitido</t>
  </si>
  <si>
    <t>📊 CONTROLE DE FATURAMENTO ANUAL</t>
  </si>
  <si>
    <t>Faturamento do Ano (Vendas)</t>
  </si>
  <si>
    <t>Limite Anual</t>
  </si>
  <si>
    <t>Percentual Utilizado</t>
  </si>
  <si>
    <t>Saldo Disponível</t>
  </si>
  <si>
    <t>Projeção Anual (média mensal × 12)</t>
  </si>
  <si>
    <t>📅 HISTÓRICO DE PAGAMENTO DO DAS (12 meses)</t>
  </si>
  <si>
    <t>Mês/Ano</t>
  </si>
  <si>
    <t>Valor DAS (R$)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</si>
</sst>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R$&quot;#,##0.00"/>
    <numFmt numFmtId="165" formatCode="&quot;R$&quot;#,##0.00;[Red]&quot;(R$&quot;#,##0.00\)"/>
    <numFmt numFmtId="166" formatCode="0.0%"/>
    <numFmt numFmtId="167" formatCode="[$-416]mmmm/yyyy"/>
    <numFmt numFmtId="168" formatCode="[$-416]mmm/yyyy"/>
  </numFmts>
  <fonts count="40">
    <font>
      <sz val="11"/>
      <color theme="1"/>
      <name val="Calibri"/>
      <family val="2"/>
      <charset val="1"/>
    </font>
    <font>
      <b/>
      <sz val="28"/>
      <color rgb="FFB8860B"/>
      <name val="Arial"/>
      <charset val="1"/>
    </font>
    <font>
      <sz val="14"/>
      <color rgb="FFFFFFFF"/>
      <name val="Arial"/>
      <charset val="1"/>
    </font>
    <font>
      <sz val="11"/>
      <color rgb="FFB8860B"/>
      <name val="Arial"/>
      <charset val="1"/>
    </font>
    <font>
      <b/>
      <sz val="13"/>
      <color rgb="FF1B2A4A"/>
      <name val="Arial"/>
      <charset val="1"/>
    </font>
    <font>
      <b/>
      <sz val="11"/>
      <color rgb="FF1B2A4A"/>
      <name val="Arial"/>
      <charset val="1"/>
    </font>
    <font>
      <sz val="10"/>
      <color rgb="FF555555"/>
      <name val="Arial"/>
      <charset val="1"/>
    </font>
    <font>
      <b/>
      <sz val="11"/>
      <color rgb="FFFFFFFF"/>
      <name val="Arial"/>
      <charset val="1"/>
    </font>
    <font>
      <b/>
      <sz val="18"/>
      <color rgb="FFFFFFFF"/>
      <name val="Arial"/>
      <charset val="1"/>
    </font>
    <font>
      <i/>
      <sz val="10"/>
      <color rgb="FF888888"/>
      <name val="Arial"/>
      <charset val="1"/>
    </font>
    <font>
      <b/>
      <sz val="14"/>
      <color rgb="FF1E7E34"/>
      <name val="Arial"/>
      <charset val="1"/>
    </font>
    <font>
      <b/>
      <sz val="14"/>
      <color rgb="FF2E5090"/>
      <name val="Arial"/>
      <charset val="1"/>
    </font>
    <font>
      <b/>
      <sz val="14"/>
      <color rgb="FF6C3483"/>
      <name val="Arial"/>
      <charset val="1"/>
    </font>
    <font>
      <sz val="9"/>
      <color rgb="FF555555"/>
      <name val="Arial"/>
      <charset val="1"/>
    </font>
    <font>
      <b/>
      <sz val="12"/>
      <color rgb="FF1B2A4A"/>
      <name val="Arial"/>
      <charset val="1"/>
    </font>
    <font>
      <b/>
      <sz val="13"/>
      <color rgb="FFE67E22"/>
      <name val="Arial"/>
      <charset val="1"/>
    </font>
    <font>
      <b/>
      <sz val="10"/>
      <name val="Arial"/>
      <charset val="1"/>
    </font>
    <font>
      <b/>
      <sz val="13"/>
      <color rgb="FFC0392B"/>
      <name val="Arial"/>
      <charset val="1"/>
    </font>
    <font>
      <b/>
      <sz val="14"/>
      <color rgb="FFC0392B"/>
      <name val="Arial"/>
      <charset val="1"/>
    </font>
    <font>
      <b/>
      <sz val="14"/>
      <color rgb="FF117A65"/>
      <name val="Arial"/>
      <charset val="1"/>
    </font>
    <font>
      <b/>
      <sz val="12"/>
      <color rgb="FFE67E22"/>
      <name val="Arial"/>
      <charset val="1"/>
    </font>
    <font>
      <b/>
      <sz val="12"/>
      <color rgb="FFC0392B"/>
      <name val="Arial"/>
      <charset val="1"/>
    </font>
    <font>
      <b/>
      <sz val="12"/>
      <color rgb="FFFFFFFF"/>
      <name val="Arial"/>
      <charset val="1"/>
    </font>
    <font>
      <b/>
      <sz val="10"/>
      <color rgb="FFC0392B"/>
      <name val="Arial"/>
      <charset val="1"/>
    </font>
    <font>
      <b/>
      <sz val="10"/>
      <color rgb="FFE67E22"/>
      <name val="Arial"/>
      <charset val="1"/>
    </font>
    <font>
      <b/>
      <sz val="16"/>
      <color rgb="FFFFFFFF"/>
      <name val="Arial"/>
      <charset val="1"/>
    </font>
    <font>
      <b/>
      <sz val="9"/>
      <color rgb="FFFFFFFF"/>
      <name val="Arial"/>
      <charset val="1"/>
    </font>
    <font>
      <b/>
      <sz val="10"/>
      <color rgb="FFFFFFFF"/>
      <name val="Arial"/>
      <charset val="1"/>
    </font>
    <font>
      <b/>
      <sz val="10"/>
      <color rgb="FF1B2A4A"/>
      <name val="Arial"/>
      <charset val="1"/>
    </font>
    <font>
      <b/>
      <sz val="11"/>
      <name val="Arial"/>
      <charset val="1"/>
    </font>
    <font>
      <b/>
      <sz val="15"/>
      <color rgb="FFFFFFFF"/>
      <name val="Arial"/>
      <charset val="1"/>
    </font>
    <font>
      <b/>
      <sz val="13"/>
      <color rgb="FF2E5090"/>
      <name val="Arial"/>
      <charset val="1"/>
    </font>
    <font>
      <i/>
      <sz val="9"/>
      <color rgb="FF888888"/>
      <name val="Arial"/>
      <charset val="1"/>
    </font>
    <font>
      <sz val="10"/>
      <name val="Arial"/>
      <charset val="1"/>
    </font>
    <font>
      <b/>
      <sz val="13"/>
      <color rgb="FF1E7E34"/>
      <name val="Arial"/>
      <charset val="1"/>
    </font>
    <font>
      <b/>
      <sz val="14"/>
      <color rgb="FF1B2A4A"/>
      <name val="Arial"/>
      <charset val="1"/>
    </font>
    <font>
      <b/>
      <sz val="14"/>
      <color rgb="FFFFFFFF"/>
      <name val="Arial"/>
      <charset val="1"/>
    </font>
    <font>
      <b/>
      <sz val="11"/>
      <color rgb="FF2E5090"/>
      <name val="Arial"/>
      <charset val="1"/>
    </font>
    <font>
      <sz val="11"/>
      <name val="Arial"/>
      <charset val="1"/>
    </font>
    <font>
      <i/>
      <sz val="10"/>
      <color rgb="FF5F5E5A"/>
      <name val="Arial"/>
      <charset val="1"/>
    </font>
  </fonts>
  <fills count="21">
    <fill>
      <patternFill patternType="none"/>
    </fill>
    <fill>
      <patternFill patternType="gray125"/>
    </fill>
    <fill>
      <patternFill patternType="solid">
        <fgColor rgb="FF1B2A4A"/>
        <bgColor rgb="FF003366"/>
      </patternFill>
    </fill>
    <fill>
      <patternFill patternType="solid">
        <fgColor rgb="FFB8860B"/>
        <bgColor rgb="FFE67E22"/>
      </patternFill>
    </fill>
    <fill>
      <patternFill patternType="solid">
        <fgColor rgb="FFFFFFFF"/>
        <bgColor rgb="FFFEF9E7"/>
      </patternFill>
    </fill>
    <fill>
      <patternFill patternType="solid">
        <fgColor rgb="FFF2F2F2"/>
        <bgColor rgb="FFFEF9E7"/>
      </patternFill>
    </fill>
    <fill>
      <patternFill patternType="solid">
        <fgColor rgb="FF2E5090"/>
        <bgColor rgb="FF555555"/>
      </patternFill>
    </fill>
    <fill>
      <patternFill patternType="solid">
        <fgColor rgb="FF1E7E34"/>
        <bgColor rgb="FF117A65"/>
      </patternFill>
    </fill>
    <fill>
      <patternFill patternType="solid">
        <fgColor rgb="FF6C3483"/>
        <bgColor rgb="FF993366"/>
      </patternFill>
    </fill>
    <fill>
      <patternFill patternType="solid">
        <fgColor rgb="FFD4EDDA"/>
        <bgColor rgb="FFD0ECE7"/>
      </patternFill>
    </fill>
    <fill>
      <patternFill patternType="solid">
        <fgColor rgb="FFD6E4F0"/>
        <bgColor rgb="FFD0ECE7"/>
      </patternFill>
    </fill>
    <fill>
      <patternFill patternType="solid">
        <fgColor rgb="FFE8DAEF"/>
        <bgColor rgb="FFD9D9D9"/>
      </patternFill>
    </fill>
    <fill>
      <patternFill patternType="solid">
        <fgColor rgb="FFFFF8DC"/>
        <bgColor rgb="FFFEF9E7"/>
      </patternFill>
    </fill>
    <fill>
      <patternFill patternType="solid">
        <fgColor rgb="FFFEF9E7"/>
        <bgColor rgb="FFFFF8DC"/>
      </patternFill>
    </fill>
    <fill>
      <patternFill patternType="solid">
        <fgColor rgb="FFFADBD8"/>
        <bgColor rgb="FFE8DAEF"/>
      </patternFill>
    </fill>
    <fill>
      <patternFill patternType="solid">
        <fgColor rgb="FFC0392B"/>
        <bgColor rgb="FF993366"/>
      </patternFill>
    </fill>
    <fill>
      <patternFill patternType="solid">
        <fgColor rgb="FF117A65"/>
        <bgColor rgb="FF008080"/>
      </patternFill>
    </fill>
    <fill>
      <patternFill patternType="solid">
        <fgColor rgb="FFD0ECE7"/>
        <bgColor rgb="FFD4EDDA"/>
      </patternFill>
    </fill>
    <fill>
      <patternFill patternType="solid">
        <fgColor rgb="FFF39C12"/>
        <bgColor rgb="FFE67E22"/>
      </patternFill>
    </fill>
    <fill>
      <patternFill patternType="solid">
        <fgColor rgb="FFE67E22"/>
        <bgColor rgb="FFF39C12"/>
      </patternFill>
    </fill>
    <fill>
      <patternFill patternType="solid">
        <fgColor rgb="FFFDEBD0"/>
        <bgColor rgb="FFFFF8DC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left" vertical="center"/>
    </xf>
    <xf numFmtId="0" fontId="0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left" vertical="center"/>
    </xf>
    <xf numFmtId="0" fontId="26" fillId="6" borderId="0" xfId="0" applyFont="1" applyFill="1" applyAlignment="1">
      <alignment horizontal="center" vertical="center"/>
    </xf>
    <xf numFmtId="3" fontId="5" fillId="12" borderId="0" xfId="0" applyNumberFormat="1" applyFont="1" applyFill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27" fillId="6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 vertical="center"/>
    </xf>
    <xf numFmtId="0" fontId="27" fillId="15" borderId="0" xfId="0" applyFont="1" applyFill="1" applyAlignment="1">
      <alignment horizontal="center" vertical="center"/>
    </xf>
    <xf numFmtId="3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left" vertical="center"/>
    </xf>
    <xf numFmtId="0" fontId="0" fillId="5" borderId="1" xfId="0" applyFont="1" applyFill="1" applyBorder="1" applyAlignment="1">
      <alignment horizontal="left" vertical="center"/>
    </xf>
    <xf numFmtId="164" fontId="0" fillId="5" borderId="1" xfId="0" applyNumberFormat="1" applyFill="1" applyBorder="1" applyAlignment="1">
      <alignment horizontal="center" vertical="center"/>
    </xf>
    <xf numFmtId="166" fontId="0" fillId="5" borderId="1" xfId="0" applyNumberFormat="1" applyFill="1" applyBorder="1" applyAlignment="1">
      <alignment horizontal="center" vertical="center"/>
    </xf>
    <xf numFmtId="3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left" vertical="center"/>
    </xf>
    <xf numFmtId="0" fontId="0" fillId="4" borderId="1" xfId="0" applyFont="1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center" vertical="center"/>
    </xf>
    <xf numFmtId="166" fontId="0" fillId="4" borderId="1" xfId="0" applyNumberFormat="1" applyFill="1" applyBorder="1" applyAlignment="1">
      <alignment horizontal="center" vertical="center"/>
    </xf>
    <xf numFmtId="0" fontId="0" fillId="4" borderId="1" xfId="0" applyFill="1" applyBorder="1"/>
    <xf numFmtId="164" fontId="0" fillId="4" borderId="1" xfId="0" applyNumberFormat="1" applyFill="1" applyBorder="1"/>
    <xf numFmtId="166" fontId="0" fillId="4" borderId="1" xfId="0" applyNumberFormat="1" applyFill="1" applyBorder="1"/>
    <xf numFmtId="0" fontId="0" fillId="5" borderId="1" xfId="0" applyFill="1" applyBorder="1"/>
    <xf numFmtId="164" fontId="0" fillId="5" borderId="1" xfId="0" applyNumberFormat="1" applyFill="1" applyBorder="1"/>
    <xf numFmtId="166" fontId="0" fillId="5" borderId="1" xfId="0" applyNumberFormat="1" applyFill="1" applyBorder="1"/>
    <xf numFmtId="0" fontId="16" fillId="4" borderId="1" xfId="0" applyFont="1" applyFill="1" applyBorder="1" applyAlignment="1">
      <alignment horizontal="center" vertical="center"/>
    </xf>
    <xf numFmtId="3" fontId="0" fillId="4" borderId="1" xfId="0" applyNumberFormat="1" applyFill="1" applyBorder="1"/>
    <xf numFmtId="0" fontId="16" fillId="4" borderId="1" xfId="0" applyFont="1" applyFill="1" applyBorder="1"/>
    <xf numFmtId="3" fontId="0" fillId="5" borderId="1" xfId="0" applyNumberFormat="1" applyFill="1" applyBorder="1"/>
    <xf numFmtId="0" fontId="16" fillId="5" borderId="1" xfId="0" applyFont="1" applyFill="1" applyBorder="1"/>
    <xf numFmtId="14" fontId="0" fillId="5" borderId="1" xfId="0" applyNumberForma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164" fontId="10" fillId="9" borderId="0" xfId="0" applyNumberFormat="1" applyFont="1" applyFill="1" applyAlignment="1">
      <alignment horizontal="center" vertical="center"/>
    </xf>
    <xf numFmtId="0" fontId="28" fillId="10" borderId="1" xfId="0" applyFont="1" applyFill="1" applyBorder="1" applyAlignment="1">
      <alignment horizontal="left" vertical="center"/>
    </xf>
    <xf numFmtId="164" fontId="29" fillId="12" borderId="1" xfId="0" applyNumberFormat="1" applyFont="1" applyFill="1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165" fontId="16" fillId="4" borderId="1" xfId="0" applyNumberFormat="1" applyFont="1" applyFill="1" applyBorder="1" applyAlignment="1">
      <alignment horizontal="center" vertical="center"/>
    </xf>
    <xf numFmtId="165" fontId="0" fillId="5" borderId="1" xfId="0" applyNumberFormat="1" applyFill="1" applyBorder="1" applyAlignment="1">
      <alignment horizontal="center" vertical="center"/>
    </xf>
    <xf numFmtId="165" fontId="16" fillId="5" borderId="1" xfId="0" applyNumberFormat="1" applyFont="1" applyFill="1" applyBorder="1" applyAlignment="1">
      <alignment horizontal="center" vertical="center"/>
    </xf>
    <xf numFmtId="165" fontId="29" fillId="1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2" fillId="0" borderId="0" xfId="0" applyFont="1"/>
    <xf numFmtId="0" fontId="27" fillId="2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37" fillId="10" borderId="1" xfId="0" applyFont="1" applyFill="1" applyBorder="1" applyAlignment="1">
      <alignment horizontal="center" vertical="center"/>
    </xf>
    <xf numFmtId="164" fontId="37" fillId="10" borderId="1" xfId="0" applyNumberFormat="1" applyFont="1" applyFill="1" applyBorder="1" applyAlignment="1">
      <alignment horizontal="center" vertical="center"/>
    </xf>
    <xf numFmtId="164" fontId="38" fillId="5" borderId="1" xfId="0" applyNumberFormat="1" applyFont="1" applyFill="1" applyBorder="1" applyAlignment="1">
      <alignment horizontal="center" vertical="center"/>
    </xf>
    <xf numFmtId="0" fontId="33" fillId="4" borderId="1" xfId="0" applyFont="1" applyFill="1" applyBorder="1" applyAlignment="1">
      <alignment horizontal="left" vertical="center"/>
    </xf>
    <xf numFmtId="164" fontId="38" fillId="4" borderId="1" xfId="0" applyNumberFormat="1" applyFont="1" applyFill="1" applyBorder="1" applyAlignment="1">
      <alignment horizontal="center" vertical="center"/>
    </xf>
    <xf numFmtId="166" fontId="38" fillId="5" borderId="1" xfId="0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left" vertical="center"/>
    </xf>
    <xf numFmtId="0" fontId="27" fillId="6" borderId="1" xfId="0" applyFont="1" applyFill="1" applyBorder="1" applyAlignment="1">
      <alignment horizontal="center" vertical="center"/>
    </xf>
    <xf numFmtId="168" fontId="0" fillId="4" borderId="1" xfId="0" applyNumberFormat="1" applyFill="1" applyBorder="1" applyAlignment="1">
      <alignment horizontal="center" vertical="center"/>
    </xf>
    <xf numFmtId="168" fontId="0" fillId="5" borderId="1" xfId="0" applyNumberForma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33" fillId="5" borderId="1" xfId="0" applyFont="1" applyFill="1" applyBorder="1" applyAlignment="1">
      <alignment horizontal="left" vertical="center"/>
    </xf>
    <xf numFmtId="0" fontId="6" fillId="4" borderId="0" xfId="0" applyFont="1" applyFill="1" applyBorder="1" applyAlignment="1">
      <alignment horizontal="left" vertical="center" wrapText="1"/>
    </xf>
    <xf numFmtId="0" fontId="6" fillId="5" borderId="0" xfId="0" applyFont="1" applyFill="1" applyBorder="1" applyAlignment="1">
      <alignment horizontal="left" vertical="center" wrapText="1"/>
    </xf>
    <xf numFmtId="0" fontId="7" fillId="6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24" fillId="13" borderId="1" xfId="0" applyFont="1" applyFill="1" applyBorder="1" applyAlignment="1">
      <alignment horizontal="left" vertical="center" wrapText="1"/>
    </xf>
    <xf numFmtId="0" fontId="23" fillId="14" borderId="1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left" vertical="center"/>
    </xf>
    <xf numFmtId="164" fontId="20" fillId="13" borderId="1" xfId="0" applyNumberFormat="1" applyFont="1" applyFill="1" applyBorder="1" applyAlignment="1">
      <alignment horizontal="center" vertical="center"/>
    </xf>
    <xf numFmtId="164" fontId="21" fillId="14" borderId="1" xfId="0" applyNumberFormat="1" applyFont="1" applyFill="1" applyBorder="1" applyAlignment="1">
      <alignment horizontal="center" vertical="center"/>
    </xf>
    <xf numFmtId="166" fontId="14" fillId="12" borderId="1" xfId="0" applyNumberFormat="1" applyFont="1" applyFill="1" applyBorder="1" applyAlignment="1">
      <alignment horizontal="center" vertical="center"/>
    </xf>
    <xf numFmtId="0" fontId="7" fillId="15" borderId="0" xfId="0" applyFont="1" applyFill="1" applyBorder="1" applyAlignment="1">
      <alignment horizontal="center" vertical="center"/>
    </xf>
    <xf numFmtId="0" fontId="7" fillId="7" borderId="0" xfId="0" applyFont="1" applyFill="1" applyBorder="1" applyAlignment="1">
      <alignment horizontal="center" vertical="center"/>
    </xf>
    <xf numFmtId="0" fontId="7" fillId="16" borderId="0" xfId="0" applyFont="1" applyFill="1" applyBorder="1" applyAlignment="1">
      <alignment horizontal="center" vertical="center"/>
    </xf>
    <xf numFmtId="164" fontId="18" fillId="14" borderId="1" xfId="0" applyNumberFormat="1" applyFont="1" applyFill="1" applyBorder="1" applyAlignment="1">
      <alignment horizontal="center" vertical="center"/>
    </xf>
    <xf numFmtId="164" fontId="10" fillId="9" borderId="1" xfId="0" applyNumberFormat="1" applyFont="1" applyFill="1" applyBorder="1" applyAlignment="1">
      <alignment horizontal="center" vertical="center"/>
    </xf>
    <xf numFmtId="165" fontId="19" fillId="17" borderId="1" xfId="0" applyNumberFormat="1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3" fontId="14" fillId="12" borderId="1" xfId="0" applyNumberFormat="1" applyFont="1" applyFill="1" applyBorder="1" applyAlignment="1">
      <alignment horizontal="center" vertical="center"/>
    </xf>
    <xf numFmtId="3" fontId="17" fillId="14" borderId="1" xfId="0" applyNumberFormat="1" applyFont="1" applyFill="1" applyBorder="1" applyAlignment="1">
      <alignment horizontal="center" vertical="center"/>
    </xf>
    <xf numFmtId="165" fontId="14" fillId="12" borderId="1" xfId="0" applyNumberFormat="1" applyFont="1" applyFill="1" applyBorder="1" applyAlignment="1">
      <alignment horizontal="center" vertical="center"/>
    </xf>
    <xf numFmtId="3" fontId="15" fillId="13" borderId="1" xfId="0" applyNumberFormat="1" applyFont="1" applyFill="1" applyBorder="1" applyAlignment="1">
      <alignment horizontal="center" vertical="center"/>
    </xf>
    <xf numFmtId="164" fontId="11" fillId="10" borderId="1" xfId="0" applyNumberFormat="1" applyFont="1" applyFill="1" applyBorder="1" applyAlignment="1">
      <alignment horizontal="center" vertical="center"/>
    </xf>
    <xf numFmtId="164" fontId="12" fillId="11" borderId="1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7" fillId="6" borderId="0" xfId="0" applyFont="1" applyFill="1" applyBorder="1" applyAlignment="1">
      <alignment horizontal="center" vertical="center"/>
    </xf>
    <xf numFmtId="0" fontId="7" fillId="8" borderId="0" xfId="0" applyFont="1" applyFill="1" applyBorder="1" applyAlignment="1">
      <alignment horizontal="center" vertical="center"/>
    </xf>
    <xf numFmtId="164" fontId="5" fillId="12" borderId="0" xfId="0" applyNumberFormat="1" applyFont="1" applyFill="1" applyBorder="1" applyAlignment="1">
      <alignment horizontal="center" vertical="center"/>
    </xf>
    <xf numFmtId="165" fontId="5" fillId="12" borderId="0" xfId="0" applyNumberFormat="1" applyFont="1" applyFill="1" applyBorder="1" applyAlignment="1">
      <alignment horizontal="center" vertical="center"/>
    </xf>
    <xf numFmtId="3" fontId="5" fillId="12" borderId="0" xfId="0" applyNumberFormat="1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horizontal="left" vertical="center"/>
    </xf>
    <xf numFmtId="0" fontId="26" fillId="6" borderId="0" xfId="0" applyFont="1" applyFill="1" applyBorder="1" applyAlignment="1">
      <alignment horizontal="center" vertical="center"/>
    </xf>
    <xf numFmtId="3" fontId="14" fillId="12" borderId="0" xfId="0" applyNumberFormat="1" applyFont="1" applyFill="1" applyBorder="1" applyAlignment="1">
      <alignment horizontal="center" vertical="center"/>
    </xf>
    <xf numFmtId="164" fontId="14" fillId="12" borderId="0" xfId="0" applyNumberFormat="1" applyFont="1" applyFill="1" applyBorder="1" applyAlignment="1">
      <alignment horizontal="center" vertical="center"/>
    </xf>
    <xf numFmtId="0" fontId="26" fillId="7" borderId="0" xfId="0" applyFont="1" applyFill="1" applyBorder="1" applyAlignment="1">
      <alignment horizontal="center" vertical="center"/>
    </xf>
    <xf numFmtId="0" fontId="26" fillId="18" borderId="0" xfId="0" applyFont="1" applyFill="1" applyBorder="1" applyAlignment="1">
      <alignment horizontal="center" vertical="center"/>
    </xf>
    <xf numFmtId="0" fontId="26" fillId="15" borderId="0" xfId="0" applyFont="1" applyFill="1" applyBorder="1" applyAlignment="1">
      <alignment horizontal="center" vertical="center"/>
    </xf>
    <xf numFmtId="0" fontId="25" fillId="15" borderId="0" xfId="0" applyFont="1" applyFill="1" applyBorder="1" applyAlignment="1">
      <alignment horizontal="left" vertical="center"/>
    </xf>
    <xf numFmtId="0" fontId="26" fillId="19" borderId="0" xfId="0" applyFont="1" applyFill="1" applyBorder="1" applyAlignment="1">
      <alignment horizontal="center" vertical="center"/>
    </xf>
    <xf numFmtId="0" fontId="25" fillId="7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left" vertical="center"/>
    </xf>
    <xf numFmtId="0" fontId="29" fillId="0" borderId="1" xfId="0" applyFont="1" applyBorder="1" applyAlignment="1">
      <alignment horizontal="center" vertical="center"/>
    </xf>
    <xf numFmtId="0" fontId="29" fillId="12" borderId="1" xfId="0" applyFont="1" applyFill="1" applyBorder="1" applyAlignment="1">
      <alignment horizontal="left" vertical="center"/>
    </xf>
    <xf numFmtId="165" fontId="35" fillId="12" borderId="1" xfId="0" applyNumberFormat="1" applyFont="1" applyFill="1" applyBorder="1" applyAlignment="1">
      <alignment horizontal="center" vertical="center"/>
    </xf>
    <xf numFmtId="166" fontId="29" fillId="0" borderId="1" xfId="0" applyNumberFormat="1" applyFont="1" applyBorder="1" applyAlignment="1">
      <alignment horizontal="center" vertical="center"/>
    </xf>
    <xf numFmtId="0" fontId="33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0" fontId="33" fillId="13" borderId="1" xfId="0" applyFont="1" applyFill="1" applyBorder="1" applyAlignment="1">
      <alignment horizontal="left" vertical="center"/>
    </xf>
    <xf numFmtId="0" fontId="29" fillId="20" borderId="1" xfId="0" applyFont="1" applyFill="1" applyBorder="1" applyAlignment="1">
      <alignment horizontal="left" vertical="center"/>
    </xf>
    <xf numFmtId="164" fontId="20" fillId="20" borderId="1" xfId="0" applyNumberFormat="1" applyFont="1" applyFill="1" applyBorder="1" applyAlignment="1">
      <alignment horizontal="center" vertical="center"/>
    </xf>
    <xf numFmtId="0" fontId="29" fillId="9" borderId="1" xfId="0" applyFont="1" applyFill="1" applyBorder="1" applyAlignment="1">
      <alignment horizontal="left" vertical="center"/>
    </xf>
    <xf numFmtId="165" fontId="34" fillId="9" borderId="1" xfId="0" applyNumberFormat="1" applyFont="1" applyFill="1" applyBorder="1" applyAlignment="1">
      <alignment horizontal="center" vertical="center"/>
    </xf>
    <xf numFmtId="0" fontId="22" fillId="19" borderId="0" xfId="0" applyFont="1" applyFill="1" applyBorder="1" applyAlignment="1">
      <alignment horizontal="left" vertical="center"/>
    </xf>
    <xf numFmtId="0" fontId="29" fillId="14" borderId="1" xfId="0" applyFont="1" applyFill="1" applyBorder="1" applyAlignment="1">
      <alignment horizontal="left" vertical="center"/>
    </xf>
    <xf numFmtId="0" fontId="22" fillId="7" borderId="0" xfId="0" applyFont="1" applyFill="1" applyBorder="1" applyAlignment="1">
      <alignment horizontal="left" vertical="center"/>
    </xf>
    <xf numFmtId="0" fontId="33" fillId="5" borderId="1" xfId="0" applyFont="1" applyFill="1" applyBorder="1" applyAlignment="1">
      <alignment horizontal="left" vertical="center"/>
    </xf>
    <xf numFmtId="0" fontId="29" fillId="10" borderId="1" xfId="0" applyFont="1" applyFill="1" applyBorder="1" applyAlignment="1">
      <alignment horizontal="left" vertical="center"/>
    </xf>
    <xf numFmtId="164" fontId="14" fillId="10" borderId="1" xfId="0" applyNumberFormat="1" applyFont="1" applyFill="1" applyBorder="1" applyAlignment="1">
      <alignment horizontal="center" vertical="center"/>
    </xf>
    <xf numFmtId="0" fontId="22" fillId="15" borderId="0" xfId="0" applyFont="1" applyFill="1" applyBorder="1" applyAlignment="1">
      <alignment horizontal="left" vertical="center"/>
    </xf>
    <xf numFmtId="0" fontId="30" fillId="2" borderId="0" xfId="0" applyFont="1" applyFill="1" applyBorder="1" applyAlignment="1">
      <alignment horizontal="left" vertical="center"/>
    </xf>
    <xf numFmtId="167" fontId="31" fillId="10" borderId="0" xfId="0" applyNumberFormat="1" applyFont="1" applyFill="1" applyBorder="1" applyAlignment="1">
      <alignment horizontal="center" vertical="center"/>
    </xf>
    <xf numFmtId="0" fontId="22" fillId="6" borderId="0" xfId="0" applyFont="1" applyFill="1" applyBorder="1" applyAlignment="1">
      <alignment horizontal="left" vertical="center"/>
    </xf>
    <xf numFmtId="0" fontId="36" fillId="2" borderId="0" xfId="0" applyFont="1" applyFill="1" applyBorder="1" applyAlignment="1">
      <alignment horizontal="left" vertical="center"/>
    </xf>
    <xf numFmtId="0" fontId="22" fillId="8" borderId="0" xfId="0" applyFont="1" applyFill="1" applyBorder="1" applyAlignment="1">
      <alignment horizontal="left" vertical="center"/>
    </xf>
    <xf numFmtId="0" fontId="29" fillId="13" borderId="0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/>
    </xf>
  </cellXfs>
  <cellStyles count="1">
    <cellStyle name="Normal" xfId="0" builtinId="0"/>
  </cellStyles>
  <dxfs count="16">
    <dxf>
      <font>
        <b/>
        <color rgb="FFC0392B"/>
        <name val="Arial"/>
        <charset val="1"/>
      </font>
      <fill>
        <patternFill>
          <bgColor rgb="FFFADBD8"/>
        </patternFill>
      </fill>
    </dxf>
    <dxf>
      <font>
        <b/>
        <color rgb="FFE67E22"/>
        <name val="Arial"/>
        <charset val="1"/>
      </font>
      <fill>
        <patternFill>
          <bgColor rgb="FFFEF9E7"/>
        </patternFill>
      </fill>
    </dxf>
    <dxf>
      <font>
        <b/>
        <color rgb="FF1E7E34"/>
        <name val="Arial"/>
        <charset val="1"/>
      </font>
      <fill>
        <patternFill>
          <bgColor rgb="FFD4EDDA"/>
        </patternFill>
      </fill>
    </dxf>
    <dxf>
      <font>
        <b/>
        <color rgb="FF1E7E34"/>
        <name val="Arial"/>
        <charset val="1"/>
      </font>
      <fill>
        <patternFill>
          <bgColor rgb="FFD4EDDA"/>
        </patternFill>
      </fill>
    </dxf>
    <dxf>
      <font>
        <b/>
        <color rgb="FFC0392B"/>
        <name val="Arial"/>
        <charset val="1"/>
      </font>
      <fill>
        <patternFill>
          <bgColor rgb="FFFADBD8"/>
        </patternFill>
      </fill>
    </dxf>
    <dxf>
      <font>
        <b/>
        <color rgb="FF2E5090"/>
        <name val="Arial"/>
        <charset val="1"/>
      </font>
      <fill>
        <patternFill>
          <bgColor rgb="FFD6E4F0"/>
        </patternFill>
      </fill>
    </dxf>
    <dxf>
      <font>
        <b/>
        <color rgb="FFC0392B"/>
        <name val="Arial"/>
        <charset val="1"/>
      </font>
      <fill>
        <patternFill>
          <bgColor rgb="FFFADBD8"/>
        </patternFill>
      </fill>
    </dxf>
    <dxf>
      <font>
        <b/>
        <color rgb="FF1E7E34"/>
        <name val="Arial"/>
        <charset val="1"/>
      </font>
      <fill>
        <patternFill>
          <bgColor rgb="FFD4EDDA"/>
        </patternFill>
      </fill>
    </dxf>
    <dxf>
      <font>
        <b/>
        <color rgb="FFE67E22"/>
        <name val="Arial"/>
        <charset val="1"/>
      </font>
      <fill>
        <patternFill>
          <bgColor rgb="FFFEF9E7"/>
        </patternFill>
      </fill>
    </dxf>
    <dxf>
      <font>
        <b/>
        <color rgb="FFC0392B"/>
        <name val="Arial"/>
        <charset val="1"/>
      </font>
      <fill>
        <patternFill>
          <bgColor rgb="FFFADBD8"/>
        </patternFill>
      </fill>
    </dxf>
    <dxf>
      <font>
        <b/>
        <color rgb="FF1E7E34"/>
        <name val="Arial"/>
        <charset val="1"/>
      </font>
      <fill>
        <patternFill>
          <bgColor rgb="FFD4EDDA"/>
        </patternFill>
      </fill>
    </dxf>
    <dxf>
      <font>
        <b/>
        <color rgb="FF1E7E34"/>
        <name val="Arial"/>
        <charset val="1"/>
      </font>
      <fill>
        <patternFill>
          <bgColor rgb="FFD4EDDA"/>
        </patternFill>
      </fill>
    </dxf>
    <dxf>
      <font>
        <b/>
        <color rgb="FFE67E22"/>
        <name val="Arial"/>
        <charset val="1"/>
      </font>
      <fill>
        <patternFill>
          <bgColor rgb="FFFEF9E7"/>
        </patternFill>
      </fill>
    </dxf>
    <dxf>
      <font>
        <b/>
        <color rgb="FFC0392B"/>
        <name val="Arial"/>
        <charset val="1"/>
      </font>
      <fill>
        <patternFill>
          <bgColor rgb="FFFADBD8"/>
        </patternFill>
      </fill>
    </dxf>
    <dxf>
      <font>
        <b/>
        <sz val="10"/>
        <color rgb="FF1E7E34"/>
        <name val="Arial"/>
        <charset val="1"/>
      </font>
      <fill>
        <patternFill>
          <bgColor rgb="FFD4EDDA"/>
        </patternFill>
      </fill>
    </dxf>
    <dxf>
      <font>
        <b/>
        <sz val="10"/>
        <color rgb="FFC0392B"/>
        <name val="Arial"/>
        <charset val="1"/>
      </font>
      <fill>
        <patternFill>
          <bgColor rgb="FFFADBD8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EF9E7"/>
      <rgbColor rgb="FFFF00FF"/>
      <rgbColor rgb="FF00FFFF"/>
      <rgbColor rgb="FF800000"/>
      <rgbColor rgb="FF1E7E34"/>
      <rgbColor rgb="FF000080"/>
      <rgbColor rgb="FFB8860B"/>
      <rgbColor rgb="FF800080"/>
      <rgbColor rgb="FF117A65"/>
      <rgbColor rgb="FFCCCCCC"/>
      <rgbColor rgb="FF878787"/>
      <rgbColor rgb="FF9999FF"/>
      <rgbColor rgb="FF6C3483"/>
      <rgbColor rgb="FFFFF8DC"/>
      <rgbColor rgb="FFD0ECE7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6E4F0"/>
      <rgbColor rgb="FFD4EDDA"/>
      <rgbColor rgb="FFFDEBD0"/>
      <rgbColor rgb="FFE8DAEF"/>
      <rgbColor rgb="FFF2F2F2"/>
      <rgbColor rgb="FFCC99FF"/>
      <rgbColor rgb="FFFADBD8"/>
      <rgbColor rgb="FF3366FF"/>
      <rgbColor rgb="FF33CCCC"/>
      <rgbColor rgb="FF99CC00"/>
      <rgbColor rgb="FFFFCC00"/>
      <rgbColor rgb="FFF39C12"/>
      <rgbColor rgb="FFE67E22"/>
      <rgbColor rgb="FF555555"/>
      <rgbColor rgb="FF888888"/>
      <rgbColor rgb="FF003366"/>
      <rgbColor rgb="FF339966"/>
      <rgbColor rgb="FF003300"/>
      <rgbColor rgb="FF333300"/>
      <rgbColor rgb="FFC0392B"/>
      <rgbColor rgb="FF993366"/>
      <rgbColor rgb="FF2E5090"/>
      <rgbColor rgb="FF1B2A4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Saldo Acumulado — 30 Dias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"Saldo Acumulado"</c:f>
              <c:strCache>
                <c:ptCount val="1"/>
                <c:pt idx="0">
                  <c:v>Saldo Acumulado</c:v>
                </c:pt>
              </c:strCache>
            </c:strRef>
          </c:tx>
          <c:spPr>
            <a:ln w="20160">
              <a:solidFill>
                <a:srgbClr val="1B2A4A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'Fluxo de Caixa'!$F$6:$F$35</c:f>
              <c:numCache>
                <c:formatCode>"R$"#,##0.00;[Red]"(R$"#,##0.00\)</c:formatCode>
                <c:ptCount val="30"/>
                <c:pt idx="0">
                  <c:v>1500</c:v>
                </c:pt>
                <c:pt idx="1">
                  <c:v>1412.95</c:v>
                </c:pt>
                <c:pt idx="2">
                  <c:v>1412.95</c:v>
                </c:pt>
                <c:pt idx="3">
                  <c:v>1412.95</c:v>
                </c:pt>
                <c:pt idx="4">
                  <c:v>1412.95</c:v>
                </c:pt>
                <c:pt idx="5">
                  <c:v>1262.95</c:v>
                </c:pt>
                <c:pt idx="6">
                  <c:v>1262.95</c:v>
                </c:pt>
                <c:pt idx="7">
                  <c:v>1262.95</c:v>
                </c:pt>
                <c:pt idx="8">
                  <c:v>1262.95</c:v>
                </c:pt>
                <c:pt idx="9">
                  <c:v>1262.95</c:v>
                </c:pt>
                <c:pt idx="10">
                  <c:v>1262.95</c:v>
                </c:pt>
                <c:pt idx="11">
                  <c:v>612.85</c:v>
                </c:pt>
                <c:pt idx="12">
                  <c:v>612.85</c:v>
                </c:pt>
                <c:pt idx="13">
                  <c:v>612.85</c:v>
                </c:pt>
                <c:pt idx="14">
                  <c:v>612.85</c:v>
                </c:pt>
                <c:pt idx="15">
                  <c:v>612.85</c:v>
                </c:pt>
                <c:pt idx="16">
                  <c:v>612.85</c:v>
                </c:pt>
                <c:pt idx="17">
                  <c:v>612.85</c:v>
                </c:pt>
                <c:pt idx="18">
                  <c:v>-587.15</c:v>
                </c:pt>
                <c:pt idx="19">
                  <c:v>-587.15</c:v>
                </c:pt>
                <c:pt idx="20">
                  <c:v>-347.54999999999995</c:v>
                </c:pt>
                <c:pt idx="21">
                  <c:v>-347.54999999999995</c:v>
                </c:pt>
                <c:pt idx="22">
                  <c:v>-347.54999999999995</c:v>
                </c:pt>
                <c:pt idx="23">
                  <c:v>-347.54999999999995</c:v>
                </c:pt>
                <c:pt idx="24">
                  <c:v>-347.54999999999995</c:v>
                </c:pt>
                <c:pt idx="25">
                  <c:v>-347.54999999999995</c:v>
                </c:pt>
                <c:pt idx="26">
                  <c:v>-347.54999999999995</c:v>
                </c:pt>
                <c:pt idx="27">
                  <c:v>-347.54999999999995</c:v>
                </c:pt>
                <c:pt idx="28">
                  <c:v>-347.54999999999995</c:v>
                </c:pt>
                <c:pt idx="29">
                  <c:v>-347.54999999999995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192-4482-9A32-735FFE5B9D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64973230"/>
        <c:axId val="94380031"/>
      </c:lineChart>
      <c:catAx>
        <c:axId val="6497323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Dias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94380031"/>
        <c:crosses val="autoZero"/>
        <c:auto val="1"/>
        <c:lblAlgn val="ctr"/>
        <c:lblOffset val="100"/>
        <c:noMultiLvlLbl val="0"/>
      </c:catAx>
      <c:valAx>
        <c:axId val="94380031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R$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&quot;R$&quot;#,##0.00;[Red]&quot;(R$&quot;#,##0.00\)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64973230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9</xdr:row>
      <xdr:rowOff>0</xdr:rowOff>
    </xdr:from>
    <xdr:to>
      <xdr:col>15</xdr:col>
      <xdr:colOff>273240</xdr:colOff>
      <xdr:row>23</xdr:row>
      <xdr:rowOff>132840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B59"/>
  <sheetViews>
    <sheetView showGridLines="0" tabSelected="1" zoomScaleNormal="100" workbookViewId="0">
      <selection activeCell="C1" sqref="C1"/>
    </sheetView>
  </sheetViews>
  <sheetFormatPr defaultColWidth="8.7109375" defaultRowHeight="15"/>
  <cols>
    <col min="1" max="1" width="2" customWidth="1"/>
    <col min="2" max="7" width="18" customWidth="1"/>
    <col min="8" max="8" width="2" customWidth="1"/>
  </cols>
  <sheetData>
    <row r="1" spans="1:8" ht="19.5" customHeight="1">
      <c r="A1" s="1"/>
      <c r="B1" s="1"/>
      <c r="C1" s="1"/>
      <c r="D1" s="1"/>
      <c r="E1" s="1"/>
      <c r="F1" s="1"/>
      <c r="G1" s="1"/>
      <c r="H1" s="1"/>
    </row>
    <row r="2" spans="1:8" ht="9.75" customHeight="1">
      <c r="A2" s="1"/>
      <c r="B2" s="1"/>
      <c r="C2" s="1"/>
      <c r="D2" s="1"/>
      <c r="E2" s="1"/>
      <c r="F2" s="1"/>
      <c r="G2" s="1"/>
      <c r="H2" s="1"/>
    </row>
    <row r="3" spans="1:8" ht="49.5" customHeight="1">
      <c r="A3" s="1"/>
      <c r="B3" s="67" t="s">
        <v>0</v>
      </c>
      <c r="C3" s="67"/>
      <c r="D3" s="67"/>
      <c r="E3" s="67"/>
      <c r="F3" s="67"/>
      <c r="G3" s="67"/>
      <c r="H3" s="1"/>
    </row>
    <row r="4" spans="1:8" ht="39.75" customHeight="1">
      <c r="A4" s="1"/>
      <c r="B4" s="68" t="s">
        <v>1</v>
      </c>
      <c r="C4" s="68"/>
      <c r="D4" s="68"/>
      <c r="E4" s="68"/>
      <c r="F4" s="68"/>
      <c r="G4" s="68"/>
      <c r="H4" s="1"/>
    </row>
    <row r="5" spans="1:8" ht="30" customHeight="1">
      <c r="A5" s="1"/>
      <c r="B5" s="69" t="s">
        <v>2</v>
      </c>
      <c r="C5" s="69"/>
      <c r="D5" s="69"/>
      <c r="E5" s="69"/>
      <c r="F5" s="69"/>
      <c r="G5" s="69"/>
      <c r="H5" s="1"/>
    </row>
    <row r="6" spans="1:8" ht="24.75" customHeight="1">
      <c r="A6" s="1"/>
      <c r="B6" s="1"/>
      <c r="C6" s="1"/>
      <c r="D6" s="1"/>
      <c r="E6" s="1"/>
      <c r="F6" s="1"/>
      <c r="G6" s="1"/>
      <c r="H6" s="1"/>
    </row>
    <row r="7" spans="1:8" ht="19.5" customHeight="1">
      <c r="A7" s="1"/>
      <c r="B7" s="2"/>
      <c r="C7" s="2"/>
      <c r="D7" s="2"/>
      <c r="E7" s="2"/>
      <c r="F7" s="2"/>
      <c r="G7" s="2"/>
      <c r="H7" s="1"/>
    </row>
    <row r="8" spans="1:8" ht="19.5" customHeight="1"/>
    <row r="9" spans="1:8" ht="30" customHeight="1">
      <c r="B9" s="70" t="s">
        <v>3</v>
      </c>
      <c r="C9" s="70"/>
      <c r="D9" s="70"/>
      <c r="E9" s="70"/>
      <c r="F9" s="70"/>
      <c r="G9" s="70"/>
    </row>
    <row r="10" spans="1:8" ht="24.75" customHeight="1"/>
    <row r="11" spans="1:8" ht="27.75" customHeight="1">
      <c r="B11" s="3" t="s">
        <v>4</v>
      </c>
      <c r="C11" s="4" t="s">
        <v>5</v>
      </c>
      <c r="D11" s="64" t="s">
        <v>6</v>
      </c>
      <c r="E11" s="64"/>
      <c r="F11" s="64"/>
      <c r="G11" s="64"/>
    </row>
    <row r="12" spans="1:8" ht="27.75" customHeight="1">
      <c r="B12" s="5" t="s">
        <v>7</v>
      </c>
      <c r="C12" s="6" t="s">
        <v>8</v>
      </c>
      <c r="D12" s="65" t="s">
        <v>9</v>
      </c>
      <c r="E12" s="65"/>
      <c r="F12" s="65"/>
      <c r="G12" s="65"/>
    </row>
    <row r="13" spans="1:8" ht="27.75" customHeight="1">
      <c r="B13" s="3" t="s">
        <v>10</v>
      </c>
      <c r="C13" s="4" t="s">
        <v>11</v>
      </c>
      <c r="D13" s="64" t="s">
        <v>12</v>
      </c>
      <c r="E13" s="64"/>
      <c r="F13" s="64"/>
      <c r="G13" s="64"/>
    </row>
    <row r="14" spans="1:8" ht="27.75" customHeight="1">
      <c r="B14" s="5" t="s">
        <v>13</v>
      </c>
      <c r="C14" s="6" t="s">
        <v>14</v>
      </c>
      <c r="D14" s="65" t="s">
        <v>15</v>
      </c>
      <c r="E14" s="65"/>
      <c r="F14" s="65"/>
      <c r="G14" s="65"/>
    </row>
    <row r="15" spans="1:8" ht="27.75" customHeight="1">
      <c r="B15" s="3" t="s">
        <v>16</v>
      </c>
      <c r="C15" s="4" t="s">
        <v>17</v>
      </c>
      <c r="D15" s="64" t="s">
        <v>18</v>
      </c>
      <c r="E15" s="64"/>
      <c r="F15" s="64"/>
      <c r="G15" s="64"/>
    </row>
    <row r="16" spans="1:8" ht="27.75" customHeight="1">
      <c r="B16" s="5" t="s">
        <v>19</v>
      </c>
      <c r="C16" s="6" t="s">
        <v>20</v>
      </c>
      <c r="D16" s="65" t="s">
        <v>21</v>
      </c>
      <c r="E16" s="65"/>
      <c r="F16" s="65"/>
      <c r="G16" s="65"/>
    </row>
    <row r="17" spans="2:1022 1026:2046 2050:3070 3074:4094 4098:5118 5122:6142 6146:7166 7170:8190 8194:9214 9218:10238 10242:11262 11266:12286 12290:13310 13314:14334 14338:15358 15362:16382" ht="27.75" customHeight="1">
      <c r="B17" s="3" t="s">
        <v>22</v>
      </c>
      <c r="C17" s="4" t="s">
        <v>23</v>
      </c>
      <c r="D17" s="64" t="s">
        <v>24</v>
      </c>
      <c r="E17" s="64"/>
      <c r="F17" s="64"/>
      <c r="G17" s="64"/>
    </row>
    <row r="18" spans="2:1022 1026:2046 2050:3070 3074:4094 4098:5118 5122:6142 6146:7166 7170:8190 8194:9214 9218:10238 10242:11262 11266:12286 12290:13310 13314:14334 14338:15358 15362:16382" ht="27.75" customHeight="1">
      <c r="B18" s="5" t="s">
        <v>25</v>
      </c>
      <c r="C18" s="6" t="s">
        <v>26</v>
      </c>
      <c r="D18" s="65" t="s">
        <v>27</v>
      </c>
      <c r="E18" s="65"/>
      <c r="F18" s="65"/>
      <c r="G18" s="65"/>
    </row>
    <row r="19" spans="2:1022 1026:2046 2050:3070 3074:4094 4098:5118 5122:6142 6146:7166 7170:8190 8194:9214 9218:10238 10242:11262 11266:12286 12290:13310 13314:14334 14338:15358 15362:16382" ht="19.5" customHeight="1"/>
    <row r="20" spans="2:1022 1026:2046 2050:3070 3074:4094 4098:5118 5122:6142 6146:7166 7170:8190 8194:9214 9218:10238 10242:11262 11266:12286 12290:13310 13314:14334 14338:15358 15362:16382" ht="19.5" customHeight="1"/>
    <row r="21" spans="2:1022 1026:2046 2050:3070 3074:4094 4098:5118 5122:6142 6146:7166 7170:8190 8194:9214 9218:10238 10242:11262 11266:12286 12290:13310 13314:14334 14338:15358 15362:16382" ht="54.75" customHeight="1">
      <c r="B21" s="66" t="s">
        <v>28</v>
      </c>
      <c r="C21" s="66"/>
      <c r="D21" s="66"/>
      <c r="E21" s="66"/>
      <c r="F21" s="66"/>
      <c r="G21" s="66"/>
    </row>
    <row r="22" spans="2:1022 1026:2046 2050:3070 3074:4094 4098:5118 5122:6142 6146:7166 7170:8190 8194:9214 9218:10238 10242:11262 11266:12286 12290:13310 13314:14334 14338:15358 15362:16382" ht="19.5" customHeight="1"/>
    <row r="23" spans="2:1022 1026:2046 2050:3070 3074:4094 4098:5118 5122:6142 6146:7166 7170:8190 8194:9214 9218:10238 10242:11262 11266:12286 12290:13310 13314:14334 14338:15358 15362:16382" ht="19.5" customHeight="1"/>
    <row r="24" spans="2:1022 1026:2046 2050:3070 3074:4094 4098:5118 5122:6142 6146:7166 7170:8190 8194:9214 9218:10238 10242:11262 11266:12286 12290:13310 13314:14334 14338:15358 15362:16382" ht="19.5" customHeight="1">
      <c r="B24" s="135" t="s">
        <v>29</v>
      </c>
      <c r="C24" s="135"/>
      <c r="D24" s="135"/>
      <c r="E24" s="135"/>
      <c r="F24" s="135"/>
      <c r="J24" s="135" t="s">
        <v>29</v>
      </c>
      <c r="K24" s="135"/>
      <c r="L24" s="135"/>
      <c r="M24" s="135"/>
      <c r="N24" s="135"/>
      <c r="R24" s="135" t="s">
        <v>29</v>
      </c>
      <c r="S24" s="135"/>
      <c r="T24" s="135"/>
      <c r="U24" s="135"/>
      <c r="V24" s="135"/>
      <c r="Z24" s="135" t="s">
        <v>29</v>
      </c>
      <c r="AA24" s="135"/>
      <c r="AB24" s="135"/>
      <c r="AC24" s="135"/>
      <c r="AD24" s="135"/>
      <c r="AH24" s="135" t="s">
        <v>29</v>
      </c>
      <c r="AI24" s="135"/>
      <c r="AJ24" s="135"/>
      <c r="AK24" s="135"/>
      <c r="AL24" s="135"/>
      <c r="AP24" s="135" t="s">
        <v>29</v>
      </c>
      <c r="AQ24" s="135"/>
      <c r="AR24" s="135"/>
      <c r="AS24" s="135"/>
      <c r="AT24" s="135"/>
      <c r="AX24" s="135" t="s">
        <v>29</v>
      </c>
      <c r="AY24" s="135"/>
      <c r="AZ24" s="135"/>
      <c r="BA24" s="135"/>
      <c r="BB24" s="135"/>
      <c r="BF24" s="135" t="s">
        <v>29</v>
      </c>
      <c r="BG24" s="135"/>
      <c r="BH24" s="135"/>
      <c r="BI24" s="135"/>
      <c r="BJ24" s="135"/>
      <c r="BN24" s="135" t="s">
        <v>29</v>
      </c>
      <c r="BO24" s="135"/>
      <c r="BP24" s="135"/>
      <c r="BQ24" s="135"/>
      <c r="BR24" s="135"/>
      <c r="BV24" s="135" t="s">
        <v>29</v>
      </c>
      <c r="BW24" s="135"/>
      <c r="BX24" s="135"/>
      <c r="BY24" s="135"/>
      <c r="BZ24" s="135"/>
      <c r="CD24" s="135" t="s">
        <v>29</v>
      </c>
      <c r="CE24" s="135"/>
      <c r="CF24" s="135"/>
      <c r="CG24" s="135"/>
      <c r="CH24" s="135"/>
      <c r="CL24" s="135" t="s">
        <v>29</v>
      </c>
      <c r="CM24" s="135"/>
      <c r="CN24" s="135"/>
      <c r="CO24" s="135"/>
      <c r="CP24" s="135"/>
      <c r="CT24" s="135" t="s">
        <v>29</v>
      </c>
      <c r="CU24" s="135"/>
      <c r="CV24" s="135"/>
      <c r="CW24" s="135"/>
      <c r="CX24" s="135"/>
      <c r="DB24" s="135" t="s">
        <v>29</v>
      </c>
      <c r="DC24" s="135"/>
      <c r="DD24" s="135"/>
      <c r="DE24" s="135"/>
      <c r="DF24" s="135"/>
      <c r="DJ24" s="135" t="s">
        <v>29</v>
      </c>
      <c r="DK24" s="135"/>
      <c r="DL24" s="135"/>
      <c r="DM24" s="135"/>
      <c r="DN24" s="135"/>
      <c r="DR24" s="135" t="s">
        <v>29</v>
      </c>
      <c r="DS24" s="135"/>
      <c r="DT24" s="135"/>
      <c r="DU24" s="135"/>
      <c r="DV24" s="135"/>
      <c r="DZ24" s="135" t="s">
        <v>29</v>
      </c>
      <c r="EA24" s="135"/>
      <c r="EB24" s="135"/>
      <c r="EC24" s="135"/>
      <c r="ED24" s="135"/>
      <c r="EH24" s="135" t="s">
        <v>29</v>
      </c>
      <c r="EI24" s="135"/>
      <c r="EJ24" s="135"/>
      <c r="EK24" s="135"/>
      <c r="EL24" s="135"/>
      <c r="EP24" s="135" t="s">
        <v>29</v>
      </c>
      <c r="EQ24" s="135"/>
      <c r="ER24" s="135"/>
      <c r="ES24" s="135"/>
      <c r="ET24" s="135"/>
      <c r="EX24" s="135" t="s">
        <v>29</v>
      </c>
      <c r="EY24" s="135"/>
      <c r="EZ24" s="135"/>
      <c r="FA24" s="135"/>
      <c r="FB24" s="135"/>
      <c r="FF24" s="135" t="s">
        <v>29</v>
      </c>
      <c r="FG24" s="135"/>
      <c r="FH24" s="135"/>
      <c r="FI24" s="135"/>
      <c r="FJ24" s="135"/>
      <c r="FN24" s="135" t="s">
        <v>29</v>
      </c>
      <c r="FO24" s="135"/>
      <c r="FP24" s="135"/>
      <c r="FQ24" s="135"/>
      <c r="FR24" s="135"/>
      <c r="FV24" s="135" t="s">
        <v>29</v>
      </c>
      <c r="FW24" s="135"/>
      <c r="FX24" s="135"/>
      <c r="FY24" s="135"/>
      <c r="FZ24" s="135"/>
      <c r="GD24" s="135" t="s">
        <v>29</v>
      </c>
      <c r="GE24" s="135"/>
      <c r="GF24" s="135"/>
      <c r="GG24" s="135"/>
      <c r="GH24" s="135"/>
      <c r="GL24" s="135" t="s">
        <v>29</v>
      </c>
      <c r="GM24" s="135"/>
      <c r="GN24" s="135"/>
      <c r="GO24" s="135"/>
      <c r="GP24" s="135"/>
      <c r="GT24" s="135" t="s">
        <v>29</v>
      </c>
      <c r="GU24" s="135"/>
      <c r="GV24" s="135"/>
      <c r="GW24" s="135"/>
      <c r="GX24" s="135"/>
      <c r="HB24" s="135" t="s">
        <v>29</v>
      </c>
      <c r="HC24" s="135"/>
      <c r="HD24" s="135"/>
      <c r="HE24" s="135"/>
      <c r="HF24" s="135"/>
      <c r="HJ24" s="135" t="s">
        <v>29</v>
      </c>
      <c r="HK24" s="135"/>
      <c r="HL24" s="135"/>
      <c r="HM24" s="135"/>
      <c r="HN24" s="135"/>
      <c r="HR24" s="135" t="s">
        <v>29</v>
      </c>
      <c r="HS24" s="135"/>
      <c r="HT24" s="135"/>
      <c r="HU24" s="135"/>
      <c r="HV24" s="135"/>
      <c r="HZ24" s="135" t="s">
        <v>29</v>
      </c>
      <c r="IA24" s="135"/>
      <c r="IB24" s="135"/>
      <c r="IC24" s="135"/>
      <c r="ID24" s="135"/>
      <c r="IH24" s="135" t="s">
        <v>29</v>
      </c>
      <c r="II24" s="135"/>
      <c r="IJ24" s="135"/>
      <c r="IK24" s="135"/>
      <c r="IL24" s="135"/>
      <c r="IP24" s="135" t="s">
        <v>29</v>
      </c>
      <c r="IQ24" s="135"/>
      <c r="IR24" s="135"/>
      <c r="IS24" s="135"/>
      <c r="IT24" s="135"/>
      <c r="IX24" s="135" t="s">
        <v>29</v>
      </c>
      <c r="IY24" s="135"/>
      <c r="IZ24" s="135"/>
      <c r="JA24" s="135"/>
      <c r="JB24" s="135"/>
      <c r="JF24" s="135" t="s">
        <v>29</v>
      </c>
      <c r="JG24" s="135"/>
      <c r="JH24" s="135"/>
      <c r="JI24" s="135"/>
      <c r="JJ24" s="135"/>
      <c r="JN24" s="135" t="s">
        <v>29</v>
      </c>
      <c r="JO24" s="135"/>
      <c r="JP24" s="135"/>
      <c r="JQ24" s="135"/>
      <c r="JR24" s="135"/>
      <c r="JV24" s="135" t="s">
        <v>29</v>
      </c>
      <c r="JW24" s="135"/>
      <c r="JX24" s="135"/>
      <c r="JY24" s="135"/>
      <c r="JZ24" s="135"/>
      <c r="KD24" s="135" t="s">
        <v>29</v>
      </c>
      <c r="KE24" s="135"/>
      <c r="KF24" s="135"/>
      <c r="KG24" s="135"/>
      <c r="KH24" s="135"/>
      <c r="KL24" s="135" t="s">
        <v>29</v>
      </c>
      <c r="KM24" s="135"/>
      <c r="KN24" s="135"/>
      <c r="KO24" s="135"/>
      <c r="KP24" s="135"/>
      <c r="KT24" s="135" t="s">
        <v>29</v>
      </c>
      <c r="KU24" s="135"/>
      <c r="KV24" s="135"/>
      <c r="KW24" s="135"/>
      <c r="KX24" s="135"/>
      <c r="LB24" s="135" t="s">
        <v>29</v>
      </c>
      <c r="LC24" s="135"/>
      <c r="LD24" s="135"/>
      <c r="LE24" s="135"/>
      <c r="LF24" s="135"/>
      <c r="LJ24" s="135" t="s">
        <v>29</v>
      </c>
      <c r="LK24" s="135"/>
      <c r="LL24" s="135"/>
      <c r="LM24" s="135"/>
      <c r="LN24" s="135"/>
      <c r="LR24" s="135" t="s">
        <v>29</v>
      </c>
      <c r="LS24" s="135"/>
      <c r="LT24" s="135"/>
      <c r="LU24" s="135"/>
      <c r="LV24" s="135"/>
      <c r="LZ24" s="135" t="s">
        <v>29</v>
      </c>
      <c r="MA24" s="135"/>
      <c r="MB24" s="135"/>
      <c r="MC24" s="135"/>
      <c r="MD24" s="135"/>
      <c r="MH24" s="135" t="s">
        <v>29</v>
      </c>
      <c r="MI24" s="135"/>
      <c r="MJ24" s="135"/>
      <c r="MK24" s="135"/>
      <c r="ML24" s="135"/>
      <c r="MP24" s="135" t="s">
        <v>29</v>
      </c>
      <c r="MQ24" s="135"/>
      <c r="MR24" s="135"/>
      <c r="MS24" s="135"/>
      <c r="MT24" s="135"/>
      <c r="MX24" s="135" t="s">
        <v>29</v>
      </c>
      <c r="MY24" s="135"/>
      <c r="MZ24" s="135"/>
      <c r="NA24" s="135"/>
      <c r="NB24" s="135"/>
      <c r="NF24" s="135" t="s">
        <v>29</v>
      </c>
      <c r="NG24" s="135"/>
      <c r="NH24" s="135"/>
      <c r="NI24" s="135"/>
      <c r="NJ24" s="135"/>
      <c r="NN24" s="135" t="s">
        <v>29</v>
      </c>
      <c r="NO24" s="135"/>
      <c r="NP24" s="135"/>
      <c r="NQ24" s="135"/>
      <c r="NR24" s="135"/>
      <c r="NV24" s="135" t="s">
        <v>29</v>
      </c>
      <c r="NW24" s="135"/>
      <c r="NX24" s="135"/>
      <c r="NY24" s="135"/>
      <c r="NZ24" s="135"/>
      <c r="OD24" s="135" t="s">
        <v>29</v>
      </c>
      <c r="OE24" s="135"/>
      <c r="OF24" s="135"/>
      <c r="OG24" s="135"/>
      <c r="OH24" s="135"/>
      <c r="OL24" s="135" t="s">
        <v>29</v>
      </c>
      <c r="OM24" s="135"/>
      <c r="ON24" s="135"/>
      <c r="OO24" s="135"/>
      <c r="OP24" s="135"/>
      <c r="OT24" s="135" t="s">
        <v>29</v>
      </c>
      <c r="OU24" s="135"/>
      <c r="OV24" s="135"/>
      <c r="OW24" s="135"/>
      <c r="OX24" s="135"/>
      <c r="PB24" s="135" t="s">
        <v>29</v>
      </c>
      <c r="PC24" s="135"/>
      <c r="PD24" s="135"/>
      <c r="PE24" s="135"/>
      <c r="PF24" s="135"/>
      <c r="PJ24" s="135" t="s">
        <v>29</v>
      </c>
      <c r="PK24" s="135"/>
      <c r="PL24" s="135"/>
      <c r="PM24" s="135"/>
      <c r="PN24" s="135"/>
      <c r="PR24" s="135" t="s">
        <v>29</v>
      </c>
      <c r="PS24" s="135"/>
      <c r="PT24" s="135"/>
      <c r="PU24" s="135"/>
      <c r="PV24" s="135"/>
      <c r="PZ24" s="135" t="s">
        <v>29</v>
      </c>
      <c r="QA24" s="135"/>
      <c r="QB24" s="135"/>
      <c r="QC24" s="135"/>
      <c r="QD24" s="135"/>
      <c r="QH24" s="135" t="s">
        <v>29</v>
      </c>
      <c r="QI24" s="135"/>
      <c r="QJ24" s="135"/>
      <c r="QK24" s="135"/>
      <c r="QL24" s="135"/>
      <c r="QP24" s="135" t="s">
        <v>29</v>
      </c>
      <c r="QQ24" s="135"/>
      <c r="QR24" s="135"/>
      <c r="QS24" s="135"/>
      <c r="QT24" s="135"/>
      <c r="QX24" s="135" t="s">
        <v>29</v>
      </c>
      <c r="QY24" s="135"/>
      <c r="QZ24" s="135"/>
      <c r="RA24" s="135"/>
      <c r="RB24" s="135"/>
      <c r="RF24" s="135" t="s">
        <v>29</v>
      </c>
      <c r="RG24" s="135"/>
      <c r="RH24" s="135"/>
      <c r="RI24" s="135"/>
      <c r="RJ24" s="135"/>
      <c r="RN24" s="135" t="s">
        <v>29</v>
      </c>
      <c r="RO24" s="135"/>
      <c r="RP24" s="135"/>
      <c r="RQ24" s="135"/>
      <c r="RR24" s="135"/>
      <c r="RV24" s="135" t="s">
        <v>29</v>
      </c>
      <c r="RW24" s="135"/>
      <c r="RX24" s="135"/>
      <c r="RY24" s="135"/>
      <c r="RZ24" s="135"/>
      <c r="SD24" s="135" t="s">
        <v>29</v>
      </c>
      <c r="SE24" s="135"/>
      <c r="SF24" s="135"/>
      <c r="SG24" s="135"/>
      <c r="SH24" s="135"/>
      <c r="SL24" s="135" t="s">
        <v>29</v>
      </c>
      <c r="SM24" s="135"/>
      <c r="SN24" s="135"/>
      <c r="SO24" s="135"/>
      <c r="SP24" s="135"/>
      <c r="ST24" s="135" t="s">
        <v>29</v>
      </c>
      <c r="SU24" s="135"/>
      <c r="SV24" s="135"/>
      <c r="SW24" s="135"/>
      <c r="SX24" s="135"/>
      <c r="TB24" s="135" t="s">
        <v>29</v>
      </c>
      <c r="TC24" s="135"/>
      <c r="TD24" s="135"/>
      <c r="TE24" s="135"/>
      <c r="TF24" s="135"/>
      <c r="TJ24" s="135" t="s">
        <v>29</v>
      </c>
      <c r="TK24" s="135"/>
      <c r="TL24" s="135"/>
      <c r="TM24" s="135"/>
      <c r="TN24" s="135"/>
      <c r="TR24" s="135" t="s">
        <v>29</v>
      </c>
      <c r="TS24" s="135"/>
      <c r="TT24" s="135"/>
      <c r="TU24" s="135"/>
      <c r="TV24" s="135"/>
      <c r="TZ24" s="135" t="s">
        <v>29</v>
      </c>
      <c r="UA24" s="135"/>
      <c r="UB24" s="135"/>
      <c r="UC24" s="135"/>
      <c r="UD24" s="135"/>
      <c r="UH24" s="135" t="s">
        <v>29</v>
      </c>
      <c r="UI24" s="135"/>
      <c r="UJ24" s="135"/>
      <c r="UK24" s="135"/>
      <c r="UL24" s="135"/>
      <c r="UP24" s="135" t="s">
        <v>29</v>
      </c>
      <c r="UQ24" s="135"/>
      <c r="UR24" s="135"/>
      <c r="US24" s="135"/>
      <c r="UT24" s="135"/>
      <c r="UX24" s="135" t="s">
        <v>29</v>
      </c>
      <c r="UY24" s="135"/>
      <c r="UZ24" s="135"/>
      <c r="VA24" s="135"/>
      <c r="VB24" s="135"/>
      <c r="VF24" s="135" t="s">
        <v>29</v>
      </c>
      <c r="VG24" s="135"/>
      <c r="VH24" s="135"/>
      <c r="VI24" s="135"/>
      <c r="VJ24" s="135"/>
      <c r="VN24" s="135" t="s">
        <v>29</v>
      </c>
      <c r="VO24" s="135"/>
      <c r="VP24" s="135"/>
      <c r="VQ24" s="135"/>
      <c r="VR24" s="135"/>
      <c r="VV24" s="135" t="s">
        <v>29</v>
      </c>
      <c r="VW24" s="135"/>
      <c r="VX24" s="135"/>
      <c r="VY24" s="135"/>
      <c r="VZ24" s="135"/>
      <c r="WD24" s="135" t="s">
        <v>29</v>
      </c>
      <c r="WE24" s="135"/>
      <c r="WF24" s="135"/>
      <c r="WG24" s="135"/>
      <c r="WH24" s="135"/>
      <c r="WL24" s="135" t="s">
        <v>29</v>
      </c>
      <c r="WM24" s="135"/>
      <c r="WN24" s="135"/>
      <c r="WO24" s="135"/>
      <c r="WP24" s="135"/>
      <c r="WT24" s="135" t="s">
        <v>29</v>
      </c>
      <c r="WU24" s="135"/>
      <c r="WV24" s="135"/>
      <c r="WW24" s="135"/>
      <c r="WX24" s="135"/>
      <c r="XB24" s="135" t="s">
        <v>29</v>
      </c>
      <c r="XC24" s="135"/>
      <c r="XD24" s="135"/>
      <c r="XE24" s="135"/>
      <c r="XF24" s="135"/>
      <c r="XJ24" s="135" t="s">
        <v>29</v>
      </c>
      <c r="XK24" s="135"/>
      <c r="XL24" s="135"/>
      <c r="XM24" s="135"/>
      <c r="XN24" s="135"/>
      <c r="XR24" s="135" t="s">
        <v>29</v>
      </c>
      <c r="XS24" s="135"/>
      <c r="XT24" s="135"/>
      <c r="XU24" s="135"/>
      <c r="XV24" s="135"/>
      <c r="XZ24" s="135" t="s">
        <v>29</v>
      </c>
      <c r="YA24" s="135"/>
      <c r="YB24" s="135"/>
      <c r="YC24" s="135"/>
      <c r="YD24" s="135"/>
      <c r="YH24" s="135" t="s">
        <v>29</v>
      </c>
      <c r="YI24" s="135"/>
      <c r="YJ24" s="135"/>
      <c r="YK24" s="135"/>
      <c r="YL24" s="135"/>
      <c r="YP24" s="135" t="s">
        <v>29</v>
      </c>
      <c r="YQ24" s="135"/>
      <c r="YR24" s="135"/>
      <c r="YS24" s="135"/>
      <c r="YT24" s="135"/>
      <c r="YX24" s="135" t="s">
        <v>29</v>
      </c>
      <c r="YY24" s="135"/>
      <c r="YZ24" s="135"/>
      <c r="ZA24" s="135"/>
      <c r="ZB24" s="135"/>
      <c r="ZF24" s="135" t="s">
        <v>29</v>
      </c>
      <c r="ZG24" s="135"/>
      <c r="ZH24" s="135"/>
      <c r="ZI24" s="135"/>
      <c r="ZJ24" s="135"/>
      <c r="ZN24" s="135" t="s">
        <v>29</v>
      </c>
      <c r="ZO24" s="135"/>
      <c r="ZP24" s="135"/>
      <c r="ZQ24" s="135"/>
      <c r="ZR24" s="135"/>
      <c r="ZV24" s="135" t="s">
        <v>29</v>
      </c>
      <c r="ZW24" s="135"/>
      <c r="ZX24" s="135"/>
      <c r="ZY24" s="135"/>
      <c r="ZZ24" s="135"/>
      <c r="AAD24" s="135" t="s">
        <v>29</v>
      </c>
      <c r="AAE24" s="135"/>
      <c r="AAF24" s="135"/>
      <c r="AAG24" s="135"/>
      <c r="AAH24" s="135"/>
      <c r="AAL24" s="135" t="s">
        <v>29</v>
      </c>
      <c r="AAM24" s="135"/>
      <c r="AAN24" s="135"/>
      <c r="AAO24" s="135"/>
      <c r="AAP24" s="135"/>
      <c r="AAT24" s="135" t="s">
        <v>29</v>
      </c>
      <c r="AAU24" s="135"/>
      <c r="AAV24" s="135"/>
      <c r="AAW24" s="135"/>
      <c r="AAX24" s="135"/>
      <c r="ABB24" s="135" t="s">
        <v>29</v>
      </c>
      <c r="ABC24" s="135"/>
      <c r="ABD24" s="135"/>
      <c r="ABE24" s="135"/>
      <c r="ABF24" s="135"/>
      <c r="ABJ24" s="135" t="s">
        <v>29</v>
      </c>
      <c r="ABK24" s="135"/>
      <c r="ABL24" s="135"/>
      <c r="ABM24" s="135"/>
      <c r="ABN24" s="135"/>
      <c r="ABR24" s="135" t="s">
        <v>29</v>
      </c>
      <c r="ABS24" s="135"/>
      <c r="ABT24" s="135"/>
      <c r="ABU24" s="135"/>
      <c r="ABV24" s="135"/>
      <c r="ABZ24" s="135" t="s">
        <v>29</v>
      </c>
      <c r="ACA24" s="135"/>
      <c r="ACB24" s="135"/>
      <c r="ACC24" s="135"/>
      <c r="ACD24" s="135"/>
      <c r="ACH24" s="135" t="s">
        <v>29</v>
      </c>
      <c r="ACI24" s="135"/>
      <c r="ACJ24" s="135"/>
      <c r="ACK24" s="135"/>
      <c r="ACL24" s="135"/>
      <c r="ACP24" s="135" t="s">
        <v>29</v>
      </c>
      <c r="ACQ24" s="135"/>
      <c r="ACR24" s="135"/>
      <c r="ACS24" s="135"/>
      <c r="ACT24" s="135"/>
      <c r="ACX24" s="135" t="s">
        <v>29</v>
      </c>
      <c r="ACY24" s="135"/>
      <c r="ACZ24" s="135"/>
      <c r="ADA24" s="135"/>
      <c r="ADB24" s="135"/>
      <c r="ADF24" s="135" t="s">
        <v>29</v>
      </c>
      <c r="ADG24" s="135"/>
      <c r="ADH24" s="135"/>
      <c r="ADI24" s="135"/>
      <c r="ADJ24" s="135"/>
      <c r="ADN24" s="135" t="s">
        <v>29</v>
      </c>
      <c r="ADO24" s="135"/>
      <c r="ADP24" s="135"/>
      <c r="ADQ24" s="135"/>
      <c r="ADR24" s="135"/>
      <c r="ADV24" s="135" t="s">
        <v>29</v>
      </c>
      <c r="ADW24" s="135"/>
      <c r="ADX24" s="135"/>
      <c r="ADY24" s="135"/>
      <c r="ADZ24" s="135"/>
      <c r="AED24" s="135" t="s">
        <v>29</v>
      </c>
      <c r="AEE24" s="135"/>
      <c r="AEF24" s="135"/>
      <c r="AEG24" s="135"/>
      <c r="AEH24" s="135"/>
      <c r="AEL24" s="135" t="s">
        <v>29</v>
      </c>
      <c r="AEM24" s="135"/>
      <c r="AEN24" s="135"/>
      <c r="AEO24" s="135"/>
      <c r="AEP24" s="135"/>
      <c r="AET24" s="135" t="s">
        <v>29</v>
      </c>
      <c r="AEU24" s="135"/>
      <c r="AEV24" s="135"/>
      <c r="AEW24" s="135"/>
      <c r="AEX24" s="135"/>
      <c r="AFB24" s="135" t="s">
        <v>29</v>
      </c>
      <c r="AFC24" s="135"/>
      <c r="AFD24" s="135"/>
      <c r="AFE24" s="135"/>
      <c r="AFF24" s="135"/>
      <c r="AFJ24" s="135" t="s">
        <v>29</v>
      </c>
      <c r="AFK24" s="135"/>
      <c r="AFL24" s="135"/>
      <c r="AFM24" s="135"/>
      <c r="AFN24" s="135"/>
      <c r="AFR24" s="135" t="s">
        <v>29</v>
      </c>
      <c r="AFS24" s="135"/>
      <c r="AFT24" s="135"/>
      <c r="AFU24" s="135"/>
      <c r="AFV24" s="135"/>
      <c r="AFZ24" s="135" t="s">
        <v>29</v>
      </c>
      <c r="AGA24" s="135"/>
      <c r="AGB24" s="135"/>
      <c r="AGC24" s="135"/>
      <c r="AGD24" s="135"/>
      <c r="AGH24" s="135" t="s">
        <v>29</v>
      </c>
      <c r="AGI24" s="135"/>
      <c r="AGJ24" s="135"/>
      <c r="AGK24" s="135"/>
      <c r="AGL24" s="135"/>
      <c r="AGP24" s="135" t="s">
        <v>29</v>
      </c>
      <c r="AGQ24" s="135"/>
      <c r="AGR24" s="135"/>
      <c r="AGS24" s="135"/>
      <c r="AGT24" s="135"/>
      <c r="AGX24" s="135" t="s">
        <v>29</v>
      </c>
      <c r="AGY24" s="135"/>
      <c r="AGZ24" s="135"/>
      <c r="AHA24" s="135"/>
      <c r="AHB24" s="135"/>
      <c r="AHF24" s="135" t="s">
        <v>29</v>
      </c>
      <c r="AHG24" s="135"/>
      <c r="AHH24" s="135"/>
      <c r="AHI24" s="135"/>
      <c r="AHJ24" s="135"/>
      <c r="AHN24" s="135" t="s">
        <v>29</v>
      </c>
      <c r="AHO24" s="135"/>
      <c r="AHP24" s="135"/>
      <c r="AHQ24" s="135"/>
      <c r="AHR24" s="135"/>
      <c r="AHV24" s="135" t="s">
        <v>29</v>
      </c>
      <c r="AHW24" s="135"/>
      <c r="AHX24" s="135"/>
      <c r="AHY24" s="135"/>
      <c r="AHZ24" s="135"/>
      <c r="AID24" s="135" t="s">
        <v>29</v>
      </c>
      <c r="AIE24" s="135"/>
      <c r="AIF24" s="135"/>
      <c r="AIG24" s="135"/>
      <c r="AIH24" s="135"/>
      <c r="AIL24" s="135" t="s">
        <v>29</v>
      </c>
      <c r="AIM24" s="135"/>
      <c r="AIN24" s="135"/>
      <c r="AIO24" s="135"/>
      <c r="AIP24" s="135"/>
      <c r="AIT24" s="135" t="s">
        <v>29</v>
      </c>
      <c r="AIU24" s="135"/>
      <c r="AIV24" s="135"/>
      <c r="AIW24" s="135"/>
      <c r="AIX24" s="135"/>
      <c r="AJB24" s="135" t="s">
        <v>29</v>
      </c>
      <c r="AJC24" s="135"/>
      <c r="AJD24" s="135"/>
      <c r="AJE24" s="135"/>
      <c r="AJF24" s="135"/>
      <c r="AJJ24" s="135" t="s">
        <v>29</v>
      </c>
      <c r="AJK24" s="135"/>
      <c r="AJL24" s="135"/>
      <c r="AJM24" s="135"/>
      <c r="AJN24" s="135"/>
      <c r="AJR24" s="135" t="s">
        <v>29</v>
      </c>
      <c r="AJS24" s="135"/>
      <c r="AJT24" s="135"/>
      <c r="AJU24" s="135"/>
      <c r="AJV24" s="135"/>
      <c r="AJZ24" s="135" t="s">
        <v>29</v>
      </c>
      <c r="AKA24" s="135"/>
      <c r="AKB24" s="135"/>
      <c r="AKC24" s="135"/>
      <c r="AKD24" s="135"/>
      <c r="AKH24" s="135" t="s">
        <v>29</v>
      </c>
      <c r="AKI24" s="135"/>
      <c r="AKJ24" s="135"/>
      <c r="AKK24" s="135"/>
      <c r="AKL24" s="135"/>
      <c r="AKP24" s="135" t="s">
        <v>29</v>
      </c>
      <c r="AKQ24" s="135"/>
      <c r="AKR24" s="135"/>
      <c r="AKS24" s="135"/>
      <c r="AKT24" s="135"/>
      <c r="AKX24" s="135" t="s">
        <v>29</v>
      </c>
      <c r="AKY24" s="135"/>
      <c r="AKZ24" s="135"/>
      <c r="ALA24" s="135"/>
      <c r="ALB24" s="135"/>
      <c r="ALF24" s="135" t="s">
        <v>29</v>
      </c>
      <c r="ALG24" s="135"/>
      <c r="ALH24" s="135"/>
      <c r="ALI24" s="135"/>
      <c r="ALJ24" s="135"/>
      <c r="ALN24" s="135" t="s">
        <v>29</v>
      </c>
      <c r="ALO24" s="135"/>
      <c r="ALP24" s="135"/>
      <c r="ALQ24" s="135"/>
      <c r="ALR24" s="135"/>
      <c r="ALV24" s="135" t="s">
        <v>29</v>
      </c>
      <c r="ALW24" s="135"/>
      <c r="ALX24" s="135"/>
      <c r="ALY24" s="135"/>
      <c r="ALZ24" s="135"/>
      <c r="AMD24" s="135" t="s">
        <v>29</v>
      </c>
      <c r="AME24" s="135"/>
      <c r="AMF24" s="135"/>
      <c r="AMG24" s="135"/>
      <c r="AMH24" s="135"/>
      <c r="AML24" s="135" t="s">
        <v>29</v>
      </c>
      <c r="AMM24" s="135"/>
      <c r="AMN24" s="135"/>
      <c r="AMO24" s="135"/>
      <c r="AMP24" s="135"/>
      <c r="AMT24" s="135" t="s">
        <v>29</v>
      </c>
      <c r="AMU24" s="135"/>
      <c r="AMV24" s="135"/>
      <c r="AMW24" s="135"/>
      <c r="AMX24" s="135"/>
      <c r="ANB24" s="135" t="s">
        <v>29</v>
      </c>
      <c r="ANC24" s="135"/>
      <c r="AND24" s="135"/>
      <c r="ANE24" s="135"/>
      <c r="ANF24" s="135"/>
      <c r="ANJ24" s="135" t="s">
        <v>29</v>
      </c>
      <c r="ANK24" s="135"/>
      <c r="ANL24" s="135"/>
      <c r="ANM24" s="135"/>
      <c r="ANN24" s="135"/>
      <c r="ANR24" s="135" t="s">
        <v>29</v>
      </c>
      <c r="ANS24" s="135"/>
      <c r="ANT24" s="135"/>
      <c r="ANU24" s="135"/>
      <c r="ANV24" s="135"/>
      <c r="ANZ24" s="135" t="s">
        <v>29</v>
      </c>
      <c r="AOA24" s="135"/>
      <c r="AOB24" s="135"/>
      <c r="AOC24" s="135"/>
      <c r="AOD24" s="135"/>
      <c r="AOH24" s="135" t="s">
        <v>29</v>
      </c>
      <c r="AOI24" s="135"/>
      <c r="AOJ24" s="135"/>
      <c r="AOK24" s="135"/>
      <c r="AOL24" s="135"/>
      <c r="AOP24" s="135" t="s">
        <v>29</v>
      </c>
      <c r="AOQ24" s="135"/>
      <c r="AOR24" s="135"/>
      <c r="AOS24" s="135"/>
      <c r="AOT24" s="135"/>
      <c r="AOX24" s="135" t="s">
        <v>29</v>
      </c>
      <c r="AOY24" s="135"/>
      <c r="AOZ24" s="135"/>
      <c r="APA24" s="135"/>
      <c r="APB24" s="135"/>
      <c r="APF24" s="135" t="s">
        <v>29</v>
      </c>
      <c r="APG24" s="135"/>
      <c r="APH24" s="135"/>
      <c r="API24" s="135"/>
      <c r="APJ24" s="135"/>
      <c r="APN24" s="135" t="s">
        <v>29</v>
      </c>
      <c r="APO24" s="135"/>
      <c r="APP24" s="135"/>
      <c r="APQ24" s="135"/>
      <c r="APR24" s="135"/>
      <c r="APV24" s="135" t="s">
        <v>29</v>
      </c>
      <c r="APW24" s="135"/>
      <c r="APX24" s="135"/>
      <c r="APY24" s="135"/>
      <c r="APZ24" s="135"/>
      <c r="AQD24" s="135" t="s">
        <v>29</v>
      </c>
      <c r="AQE24" s="135"/>
      <c r="AQF24" s="135"/>
      <c r="AQG24" s="135"/>
      <c r="AQH24" s="135"/>
      <c r="AQL24" s="135" t="s">
        <v>29</v>
      </c>
      <c r="AQM24" s="135"/>
      <c r="AQN24" s="135"/>
      <c r="AQO24" s="135"/>
      <c r="AQP24" s="135"/>
      <c r="AQT24" s="135" t="s">
        <v>29</v>
      </c>
      <c r="AQU24" s="135"/>
      <c r="AQV24" s="135"/>
      <c r="AQW24" s="135"/>
      <c r="AQX24" s="135"/>
      <c r="ARB24" s="135" t="s">
        <v>29</v>
      </c>
      <c r="ARC24" s="135"/>
      <c r="ARD24" s="135"/>
      <c r="ARE24" s="135"/>
      <c r="ARF24" s="135"/>
      <c r="ARJ24" s="135" t="s">
        <v>29</v>
      </c>
      <c r="ARK24" s="135"/>
      <c r="ARL24" s="135"/>
      <c r="ARM24" s="135"/>
      <c r="ARN24" s="135"/>
      <c r="ARR24" s="135" t="s">
        <v>29</v>
      </c>
      <c r="ARS24" s="135"/>
      <c r="ART24" s="135"/>
      <c r="ARU24" s="135"/>
      <c r="ARV24" s="135"/>
      <c r="ARZ24" s="135" t="s">
        <v>29</v>
      </c>
      <c r="ASA24" s="135"/>
      <c r="ASB24" s="135"/>
      <c r="ASC24" s="135"/>
      <c r="ASD24" s="135"/>
      <c r="ASH24" s="135" t="s">
        <v>29</v>
      </c>
      <c r="ASI24" s="135"/>
      <c r="ASJ24" s="135"/>
      <c r="ASK24" s="135"/>
      <c r="ASL24" s="135"/>
      <c r="ASP24" s="135" t="s">
        <v>29</v>
      </c>
      <c r="ASQ24" s="135"/>
      <c r="ASR24" s="135"/>
      <c r="ASS24" s="135"/>
      <c r="AST24" s="135"/>
      <c r="ASX24" s="135" t="s">
        <v>29</v>
      </c>
      <c r="ASY24" s="135"/>
      <c r="ASZ24" s="135"/>
      <c r="ATA24" s="135"/>
      <c r="ATB24" s="135"/>
      <c r="ATF24" s="135" t="s">
        <v>29</v>
      </c>
      <c r="ATG24" s="135"/>
      <c r="ATH24" s="135"/>
      <c r="ATI24" s="135"/>
      <c r="ATJ24" s="135"/>
      <c r="ATN24" s="135" t="s">
        <v>29</v>
      </c>
      <c r="ATO24" s="135"/>
      <c r="ATP24" s="135"/>
      <c r="ATQ24" s="135"/>
      <c r="ATR24" s="135"/>
      <c r="ATV24" s="135" t="s">
        <v>29</v>
      </c>
      <c r="ATW24" s="135"/>
      <c r="ATX24" s="135"/>
      <c r="ATY24" s="135"/>
      <c r="ATZ24" s="135"/>
      <c r="AUD24" s="135" t="s">
        <v>29</v>
      </c>
      <c r="AUE24" s="135"/>
      <c r="AUF24" s="135"/>
      <c r="AUG24" s="135"/>
      <c r="AUH24" s="135"/>
      <c r="AUL24" s="135" t="s">
        <v>29</v>
      </c>
      <c r="AUM24" s="135"/>
      <c r="AUN24" s="135"/>
      <c r="AUO24" s="135"/>
      <c r="AUP24" s="135"/>
      <c r="AUT24" s="135" t="s">
        <v>29</v>
      </c>
      <c r="AUU24" s="135"/>
      <c r="AUV24" s="135"/>
      <c r="AUW24" s="135"/>
      <c r="AUX24" s="135"/>
      <c r="AVB24" s="135" t="s">
        <v>29</v>
      </c>
      <c r="AVC24" s="135"/>
      <c r="AVD24" s="135"/>
      <c r="AVE24" s="135"/>
      <c r="AVF24" s="135"/>
      <c r="AVJ24" s="135" t="s">
        <v>29</v>
      </c>
      <c r="AVK24" s="135"/>
      <c r="AVL24" s="135"/>
      <c r="AVM24" s="135"/>
      <c r="AVN24" s="135"/>
      <c r="AVR24" s="135" t="s">
        <v>29</v>
      </c>
      <c r="AVS24" s="135"/>
      <c r="AVT24" s="135"/>
      <c r="AVU24" s="135"/>
      <c r="AVV24" s="135"/>
      <c r="AVZ24" s="135" t="s">
        <v>29</v>
      </c>
      <c r="AWA24" s="135"/>
      <c r="AWB24" s="135"/>
      <c r="AWC24" s="135"/>
      <c r="AWD24" s="135"/>
      <c r="AWH24" s="135" t="s">
        <v>29</v>
      </c>
      <c r="AWI24" s="135"/>
      <c r="AWJ24" s="135"/>
      <c r="AWK24" s="135"/>
      <c r="AWL24" s="135"/>
      <c r="AWP24" s="135" t="s">
        <v>29</v>
      </c>
      <c r="AWQ24" s="135"/>
      <c r="AWR24" s="135"/>
      <c r="AWS24" s="135"/>
      <c r="AWT24" s="135"/>
      <c r="AWX24" s="135" t="s">
        <v>29</v>
      </c>
      <c r="AWY24" s="135"/>
      <c r="AWZ24" s="135"/>
      <c r="AXA24" s="135"/>
      <c r="AXB24" s="135"/>
      <c r="AXF24" s="135" t="s">
        <v>29</v>
      </c>
      <c r="AXG24" s="135"/>
      <c r="AXH24" s="135"/>
      <c r="AXI24" s="135"/>
      <c r="AXJ24" s="135"/>
      <c r="AXN24" s="135" t="s">
        <v>29</v>
      </c>
      <c r="AXO24" s="135"/>
      <c r="AXP24" s="135"/>
      <c r="AXQ24" s="135"/>
      <c r="AXR24" s="135"/>
      <c r="AXV24" s="135" t="s">
        <v>29</v>
      </c>
      <c r="AXW24" s="135"/>
      <c r="AXX24" s="135"/>
      <c r="AXY24" s="135"/>
      <c r="AXZ24" s="135"/>
      <c r="AYD24" s="135" t="s">
        <v>29</v>
      </c>
      <c r="AYE24" s="135"/>
      <c r="AYF24" s="135"/>
      <c r="AYG24" s="135"/>
      <c r="AYH24" s="135"/>
      <c r="AYL24" s="135" t="s">
        <v>29</v>
      </c>
      <c r="AYM24" s="135"/>
      <c r="AYN24" s="135"/>
      <c r="AYO24" s="135"/>
      <c r="AYP24" s="135"/>
      <c r="AYT24" s="135" t="s">
        <v>29</v>
      </c>
      <c r="AYU24" s="135"/>
      <c r="AYV24" s="135"/>
      <c r="AYW24" s="135"/>
      <c r="AYX24" s="135"/>
      <c r="AZB24" s="135" t="s">
        <v>29</v>
      </c>
      <c r="AZC24" s="135"/>
      <c r="AZD24" s="135"/>
      <c r="AZE24" s="135"/>
      <c r="AZF24" s="135"/>
      <c r="AZJ24" s="135" t="s">
        <v>29</v>
      </c>
      <c r="AZK24" s="135"/>
      <c r="AZL24" s="135"/>
      <c r="AZM24" s="135"/>
      <c r="AZN24" s="135"/>
      <c r="AZR24" s="135" t="s">
        <v>29</v>
      </c>
      <c r="AZS24" s="135"/>
      <c r="AZT24" s="135"/>
      <c r="AZU24" s="135"/>
      <c r="AZV24" s="135"/>
      <c r="AZZ24" s="135" t="s">
        <v>29</v>
      </c>
      <c r="BAA24" s="135"/>
      <c r="BAB24" s="135"/>
      <c r="BAC24" s="135"/>
      <c r="BAD24" s="135"/>
      <c r="BAH24" s="135" t="s">
        <v>29</v>
      </c>
      <c r="BAI24" s="135"/>
      <c r="BAJ24" s="135"/>
      <c r="BAK24" s="135"/>
      <c r="BAL24" s="135"/>
      <c r="BAP24" s="135" t="s">
        <v>29</v>
      </c>
      <c r="BAQ24" s="135"/>
      <c r="BAR24" s="135"/>
      <c r="BAS24" s="135"/>
      <c r="BAT24" s="135"/>
      <c r="BAX24" s="135" t="s">
        <v>29</v>
      </c>
      <c r="BAY24" s="135"/>
      <c r="BAZ24" s="135"/>
      <c r="BBA24" s="135"/>
      <c r="BBB24" s="135"/>
      <c r="BBF24" s="135" t="s">
        <v>29</v>
      </c>
      <c r="BBG24" s="135"/>
      <c r="BBH24" s="135"/>
      <c r="BBI24" s="135"/>
      <c r="BBJ24" s="135"/>
      <c r="BBN24" s="135" t="s">
        <v>29</v>
      </c>
      <c r="BBO24" s="135"/>
      <c r="BBP24" s="135"/>
      <c r="BBQ24" s="135"/>
      <c r="BBR24" s="135"/>
      <c r="BBV24" s="135" t="s">
        <v>29</v>
      </c>
      <c r="BBW24" s="135"/>
      <c r="BBX24" s="135"/>
      <c r="BBY24" s="135"/>
      <c r="BBZ24" s="135"/>
      <c r="BCD24" s="135" t="s">
        <v>29</v>
      </c>
      <c r="BCE24" s="135"/>
      <c r="BCF24" s="135"/>
      <c r="BCG24" s="135"/>
      <c r="BCH24" s="135"/>
      <c r="BCL24" s="135" t="s">
        <v>29</v>
      </c>
      <c r="BCM24" s="135"/>
      <c r="BCN24" s="135"/>
      <c r="BCO24" s="135"/>
      <c r="BCP24" s="135"/>
      <c r="BCT24" s="135" t="s">
        <v>29</v>
      </c>
      <c r="BCU24" s="135"/>
      <c r="BCV24" s="135"/>
      <c r="BCW24" s="135"/>
      <c r="BCX24" s="135"/>
      <c r="BDB24" s="135" t="s">
        <v>29</v>
      </c>
      <c r="BDC24" s="135"/>
      <c r="BDD24" s="135"/>
      <c r="BDE24" s="135"/>
      <c r="BDF24" s="135"/>
      <c r="BDJ24" s="135" t="s">
        <v>29</v>
      </c>
      <c r="BDK24" s="135"/>
      <c r="BDL24" s="135"/>
      <c r="BDM24" s="135"/>
      <c r="BDN24" s="135"/>
      <c r="BDR24" s="135" t="s">
        <v>29</v>
      </c>
      <c r="BDS24" s="135"/>
      <c r="BDT24" s="135"/>
      <c r="BDU24" s="135"/>
      <c r="BDV24" s="135"/>
      <c r="BDZ24" s="135" t="s">
        <v>29</v>
      </c>
      <c r="BEA24" s="135"/>
      <c r="BEB24" s="135"/>
      <c r="BEC24" s="135"/>
      <c r="BED24" s="135"/>
      <c r="BEH24" s="135" t="s">
        <v>29</v>
      </c>
      <c r="BEI24" s="135"/>
      <c r="BEJ24" s="135"/>
      <c r="BEK24" s="135"/>
      <c r="BEL24" s="135"/>
      <c r="BEP24" s="135" t="s">
        <v>29</v>
      </c>
      <c r="BEQ24" s="135"/>
      <c r="BER24" s="135"/>
      <c r="BES24" s="135"/>
      <c r="BET24" s="135"/>
      <c r="BEX24" s="135" t="s">
        <v>29</v>
      </c>
      <c r="BEY24" s="135"/>
      <c r="BEZ24" s="135"/>
      <c r="BFA24" s="135"/>
      <c r="BFB24" s="135"/>
      <c r="BFF24" s="135" t="s">
        <v>29</v>
      </c>
      <c r="BFG24" s="135"/>
      <c r="BFH24" s="135"/>
      <c r="BFI24" s="135"/>
      <c r="BFJ24" s="135"/>
      <c r="BFN24" s="135" t="s">
        <v>29</v>
      </c>
      <c r="BFO24" s="135"/>
      <c r="BFP24" s="135"/>
      <c r="BFQ24" s="135"/>
      <c r="BFR24" s="135"/>
      <c r="BFV24" s="135" t="s">
        <v>29</v>
      </c>
      <c r="BFW24" s="135"/>
      <c r="BFX24" s="135"/>
      <c r="BFY24" s="135"/>
      <c r="BFZ24" s="135"/>
      <c r="BGD24" s="135" t="s">
        <v>29</v>
      </c>
      <c r="BGE24" s="135"/>
      <c r="BGF24" s="135"/>
      <c r="BGG24" s="135"/>
      <c r="BGH24" s="135"/>
      <c r="BGL24" s="135" t="s">
        <v>29</v>
      </c>
      <c r="BGM24" s="135"/>
      <c r="BGN24" s="135"/>
      <c r="BGO24" s="135"/>
      <c r="BGP24" s="135"/>
      <c r="BGT24" s="135" t="s">
        <v>29</v>
      </c>
      <c r="BGU24" s="135"/>
      <c r="BGV24" s="135"/>
      <c r="BGW24" s="135"/>
      <c r="BGX24" s="135"/>
      <c r="BHB24" s="135" t="s">
        <v>29</v>
      </c>
      <c r="BHC24" s="135"/>
      <c r="BHD24" s="135"/>
      <c r="BHE24" s="135"/>
      <c r="BHF24" s="135"/>
      <c r="BHJ24" s="135" t="s">
        <v>29</v>
      </c>
      <c r="BHK24" s="135"/>
      <c r="BHL24" s="135"/>
      <c r="BHM24" s="135"/>
      <c r="BHN24" s="135"/>
      <c r="BHR24" s="135" t="s">
        <v>29</v>
      </c>
      <c r="BHS24" s="135"/>
      <c r="BHT24" s="135"/>
      <c r="BHU24" s="135"/>
      <c r="BHV24" s="135"/>
      <c r="BHZ24" s="135" t="s">
        <v>29</v>
      </c>
      <c r="BIA24" s="135"/>
      <c r="BIB24" s="135"/>
      <c r="BIC24" s="135"/>
      <c r="BID24" s="135"/>
      <c r="BIH24" s="135" t="s">
        <v>29</v>
      </c>
      <c r="BII24" s="135"/>
      <c r="BIJ24" s="135"/>
      <c r="BIK24" s="135"/>
      <c r="BIL24" s="135"/>
      <c r="BIP24" s="135" t="s">
        <v>29</v>
      </c>
      <c r="BIQ24" s="135"/>
      <c r="BIR24" s="135"/>
      <c r="BIS24" s="135"/>
      <c r="BIT24" s="135"/>
      <c r="BIX24" s="135" t="s">
        <v>29</v>
      </c>
      <c r="BIY24" s="135"/>
      <c r="BIZ24" s="135"/>
      <c r="BJA24" s="135"/>
      <c r="BJB24" s="135"/>
      <c r="BJF24" s="135" t="s">
        <v>29</v>
      </c>
      <c r="BJG24" s="135"/>
      <c r="BJH24" s="135"/>
      <c r="BJI24" s="135"/>
      <c r="BJJ24" s="135"/>
      <c r="BJN24" s="135" t="s">
        <v>29</v>
      </c>
      <c r="BJO24" s="135"/>
      <c r="BJP24" s="135"/>
      <c r="BJQ24" s="135"/>
      <c r="BJR24" s="135"/>
      <c r="BJV24" s="135" t="s">
        <v>29</v>
      </c>
      <c r="BJW24" s="135"/>
      <c r="BJX24" s="135"/>
      <c r="BJY24" s="135"/>
      <c r="BJZ24" s="135"/>
      <c r="BKD24" s="135" t="s">
        <v>29</v>
      </c>
      <c r="BKE24" s="135"/>
      <c r="BKF24" s="135"/>
      <c r="BKG24" s="135"/>
      <c r="BKH24" s="135"/>
      <c r="BKL24" s="135" t="s">
        <v>29</v>
      </c>
      <c r="BKM24" s="135"/>
      <c r="BKN24" s="135"/>
      <c r="BKO24" s="135"/>
      <c r="BKP24" s="135"/>
      <c r="BKT24" s="135" t="s">
        <v>29</v>
      </c>
      <c r="BKU24" s="135"/>
      <c r="BKV24" s="135"/>
      <c r="BKW24" s="135"/>
      <c r="BKX24" s="135"/>
      <c r="BLB24" s="135" t="s">
        <v>29</v>
      </c>
      <c r="BLC24" s="135"/>
      <c r="BLD24" s="135"/>
      <c r="BLE24" s="135"/>
      <c r="BLF24" s="135"/>
      <c r="BLJ24" s="135" t="s">
        <v>29</v>
      </c>
      <c r="BLK24" s="135"/>
      <c r="BLL24" s="135"/>
      <c r="BLM24" s="135"/>
      <c r="BLN24" s="135"/>
      <c r="BLR24" s="135" t="s">
        <v>29</v>
      </c>
      <c r="BLS24" s="135"/>
      <c r="BLT24" s="135"/>
      <c r="BLU24" s="135"/>
      <c r="BLV24" s="135"/>
      <c r="BLZ24" s="135" t="s">
        <v>29</v>
      </c>
      <c r="BMA24" s="135"/>
      <c r="BMB24" s="135"/>
      <c r="BMC24" s="135"/>
      <c r="BMD24" s="135"/>
      <c r="BMH24" s="135" t="s">
        <v>29</v>
      </c>
      <c r="BMI24" s="135"/>
      <c r="BMJ24" s="135"/>
      <c r="BMK24" s="135"/>
      <c r="BML24" s="135"/>
      <c r="BMP24" s="135" t="s">
        <v>29</v>
      </c>
      <c r="BMQ24" s="135"/>
      <c r="BMR24" s="135"/>
      <c r="BMS24" s="135"/>
      <c r="BMT24" s="135"/>
      <c r="BMX24" s="135" t="s">
        <v>29</v>
      </c>
      <c r="BMY24" s="135"/>
      <c r="BMZ24" s="135"/>
      <c r="BNA24" s="135"/>
      <c r="BNB24" s="135"/>
      <c r="BNF24" s="135" t="s">
        <v>29</v>
      </c>
      <c r="BNG24" s="135"/>
      <c r="BNH24" s="135"/>
      <c r="BNI24" s="135"/>
      <c r="BNJ24" s="135"/>
      <c r="BNN24" s="135" t="s">
        <v>29</v>
      </c>
      <c r="BNO24" s="135"/>
      <c r="BNP24" s="135"/>
      <c r="BNQ24" s="135"/>
      <c r="BNR24" s="135"/>
      <c r="BNV24" s="135" t="s">
        <v>29</v>
      </c>
      <c r="BNW24" s="135"/>
      <c r="BNX24" s="135"/>
      <c r="BNY24" s="135"/>
      <c r="BNZ24" s="135"/>
      <c r="BOD24" s="135" t="s">
        <v>29</v>
      </c>
      <c r="BOE24" s="135"/>
      <c r="BOF24" s="135"/>
      <c r="BOG24" s="135"/>
      <c r="BOH24" s="135"/>
      <c r="BOL24" s="135" t="s">
        <v>29</v>
      </c>
      <c r="BOM24" s="135"/>
      <c r="BON24" s="135"/>
      <c r="BOO24" s="135"/>
      <c r="BOP24" s="135"/>
      <c r="BOT24" s="135" t="s">
        <v>29</v>
      </c>
      <c r="BOU24" s="135"/>
      <c r="BOV24" s="135"/>
      <c r="BOW24" s="135"/>
      <c r="BOX24" s="135"/>
      <c r="BPB24" s="135" t="s">
        <v>29</v>
      </c>
      <c r="BPC24" s="135"/>
      <c r="BPD24" s="135"/>
      <c r="BPE24" s="135"/>
      <c r="BPF24" s="135"/>
      <c r="BPJ24" s="135" t="s">
        <v>29</v>
      </c>
      <c r="BPK24" s="135"/>
      <c r="BPL24" s="135"/>
      <c r="BPM24" s="135"/>
      <c r="BPN24" s="135"/>
      <c r="BPR24" s="135" t="s">
        <v>29</v>
      </c>
      <c r="BPS24" s="135"/>
      <c r="BPT24" s="135"/>
      <c r="BPU24" s="135"/>
      <c r="BPV24" s="135"/>
      <c r="BPZ24" s="135" t="s">
        <v>29</v>
      </c>
      <c r="BQA24" s="135"/>
      <c r="BQB24" s="135"/>
      <c r="BQC24" s="135"/>
      <c r="BQD24" s="135"/>
      <c r="BQH24" s="135" t="s">
        <v>29</v>
      </c>
      <c r="BQI24" s="135"/>
      <c r="BQJ24" s="135"/>
      <c r="BQK24" s="135"/>
      <c r="BQL24" s="135"/>
      <c r="BQP24" s="135" t="s">
        <v>29</v>
      </c>
      <c r="BQQ24" s="135"/>
      <c r="BQR24" s="135"/>
      <c r="BQS24" s="135"/>
      <c r="BQT24" s="135"/>
      <c r="BQX24" s="135" t="s">
        <v>29</v>
      </c>
      <c r="BQY24" s="135"/>
      <c r="BQZ24" s="135"/>
      <c r="BRA24" s="135"/>
      <c r="BRB24" s="135"/>
      <c r="BRF24" s="135" t="s">
        <v>29</v>
      </c>
      <c r="BRG24" s="135"/>
      <c r="BRH24" s="135"/>
      <c r="BRI24" s="135"/>
      <c r="BRJ24" s="135"/>
      <c r="BRN24" s="135" t="s">
        <v>29</v>
      </c>
      <c r="BRO24" s="135"/>
      <c r="BRP24" s="135"/>
      <c r="BRQ24" s="135"/>
      <c r="BRR24" s="135"/>
      <c r="BRV24" s="135" t="s">
        <v>29</v>
      </c>
      <c r="BRW24" s="135"/>
      <c r="BRX24" s="135"/>
      <c r="BRY24" s="135"/>
      <c r="BRZ24" s="135"/>
      <c r="BSD24" s="135" t="s">
        <v>29</v>
      </c>
      <c r="BSE24" s="135"/>
      <c r="BSF24" s="135"/>
      <c r="BSG24" s="135"/>
      <c r="BSH24" s="135"/>
      <c r="BSL24" s="135" t="s">
        <v>29</v>
      </c>
      <c r="BSM24" s="135"/>
      <c r="BSN24" s="135"/>
      <c r="BSO24" s="135"/>
      <c r="BSP24" s="135"/>
      <c r="BST24" s="135" t="s">
        <v>29</v>
      </c>
      <c r="BSU24" s="135"/>
      <c r="BSV24" s="135"/>
      <c r="BSW24" s="135"/>
      <c r="BSX24" s="135"/>
      <c r="BTB24" s="135" t="s">
        <v>29</v>
      </c>
      <c r="BTC24" s="135"/>
      <c r="BTD24" s="135"/>
      <c r="BTE24" s="135"/>
      <c r="BTF24" s="135"/>
      <c r="BTJ24" s="135" t="s">
        <v>29</v>
      </c>
      <c r="BTK24" s="135"/>
      <c r="BTL24" s="135"/>
      <c r="BTM24" s="135"/>
      <c r="BTN24" s="135"/>
      <c r="BTR24" s="135" t="s">
        <v>29</v>
      </c>
      <c r="BTS24" s="135"/>
      <c r="BTT24" s="135"/>
      <c r="BTU24" s="135"/>
      <c r="BTV24" s="135"/>
      <c r="BTZ24" s="135" t="s">
        <v>29</v>
      </c>
      <c r="BUA24" s="135"/>
      <c r="BUB24" s="135"/>
      <c r="BUC24" s="135"/>
      <c r="BUD24" s="135"/>
      <c r="BUH24" s="135" t="s">
        <v>29</v>
      </c>
      <c r="BUI24" s="135"/>
      <c r="BUJ24" s="135"/>
      <c r="BUK24" s="135"/>
      <c r="BUL24" s="135"/>
      <c r="BUP24" s="135" t="s">
        <v>29</v>
      </c>
      <c r="BUQ24" s="135"/>
      <c r="BUR24" s="135"/>
      <c r="BUS24" s="135"/>
      <c r="BUT24" s="135"/>
      <c r="BUX24" s="135" t="s">
        <v>29</v>
      </c>
      <c r="BUY24" s="135"/>
      <c r="BUZ24" s="135"/>
      <c r="BVA24" s="135"/>
      <c r="BVB24" s="135"/>
      <c r="BVF24" s="135" t="s">
        <v>29</v>
      </c>
      <c r="BVG24" s="135"/>
      <c r="BVH24" s="135"/>
      <c r="BVI24" s="135"/>
      <c r="BVJ24" s="135"/>
      <c r="BVN24" s="135" t="s">
        <v>29</v>
      </c>
      <c r="BVO24" s="135"/>
      <c r="BVP24" s="135"/>
      <c r="BVQ24" s="135"/>
      <c r="BVR24" s="135"/>
      <c r="BVV24" s="135" t="s">
        <v>29</v>
      </c>
      <c r="BVW24" s="135"/>
      <c r="BVX24" s="135"/>
      <c r="BVY24" s="135"/>
      <c r="BVZ24" s="135"/>
      <c r="BWD24" s="135" t="s">
        <v>29</v>
      </c>
      <c r="BWE24" s="135"/>
      <c r="BWF24" s="135"/>
      <c r="BWG24" s="135"/>
      <c r="BWH24" s="135"/>
      <c r="BWL24" s="135" t="s">
        <v>29</v>
      </c>
      <c r="BWM24" s="135"/>
      <c r="BWN24" s="135"/>
      <c r="BWO24" s="135"/>
      <c r="BWP24" s="135"/>
      <c r="BWT24" s="135" t="s">
        <v>29</v>
      </c>
      <c r="BWU24" s="135"/>
      <c r="BWV24" s="135"/>
      <c r="BWW24" s="135"/>
      <c r="BWX24" s="135"/>
      <c r="BXB24" s="135" t="s">
        <v>29</v>
      </c>
      <c r="BXC24" s="135"/>
      <c r="BXD24" s="135"/>
      <c r="BXE24" s="135"/>
      <c r="BXF24" s="135"/>
      <c r="BXJ24" s="135" t="s">
        <v>29</v>
      </c>
      <c r="BXK24" s="135"/>
      <c r="BXL24" s="135"/>
      <c r="BXM24" s="135"/>
      <c r="BXN24" s="135"/>
      <c r="BXR24" s="135" t="s">
        <v>29</v>
      </c>
      <c r="BXS24" s="135"/>
      <c r="BXT24" s="135"/>
      <c r="BXU24" s="135"/>
      <c r="BXV24" s="135"/>
      <c r="BXZ24" s="135" t="s">
        <v>29</v>
      </c>
      <c r="BYA24" s="135"/>
      <c r="BYB24" s="135"/>
      <c r="BYC24" s="135"/>
      <c r="BYD24" s="135"/>
      <c r="BYH24" s="135" t="s">
        <v>29</v>
      </c>
      <c r="BYI24" s="135"/>
      <c r="BYJ24" s="135"/>
      <c r="BYK24" s="135"/>
      <c r="BYL24" s="135"/>
      <c r="BYP24" s="135" t="s">
        <v>29</v>
      </c>
      <c r="BYQ24" s="135"/>
      <c r="BYR24" s="135"/>
      <c r="BYS24" s="135"/>
      <c r="BYT24" s="135"/>
      <c r="BYX24" s="135" t="s">
        <v>29</v>
      </c>
      <c r="BYY24" s="135"/>
      <c r="BYZ24" s="135"/>
      <c r="BZA24" s="135"/>
      <c r="BZB24" s="135"/>
      <c r="BZF24" s="135" t="s">
        <v>29</v>
      </c>
      <c r="BZG24" s="135"/>
      <c r="BZH24" s="135"/>
      <c r="BZI24" s="135"/>
      <c r="BZJ24" s="135"/>
      <c r="BZN24" s="135" t="s">
        <v>29</v>
      </c>
      <c r="BZO24" s="135"/>
      <c r="BZP24" s="135"/>
      <c r="BZQ24" s="135"/>
      <c r="BZR24" s="135"/>
      <c r="BZV24" s="135" t="s">
        <v>29</v>
      </c>
      <c r="BZW24" s="135"/>
      <c r="BZX24" s="135"/>
      <c r="BZY24" s="135"/>
      <c r="BZZ24" s="135"/>
      <c r="CAD24" s="135" t="s">
        <v>29</v>
      </c>
      <c r="CAE24" s="135"/>
      <c r="CAF24" s="135"/>
      <c r="CAG24" s="135"/>
      <c r="CAH24" s="135"/>
      <c r="CAL24" s="135" t="s">
        <v>29</v>
      </c>
      <c r="CAM24" s="135"/>
      <c r="CAN24" s="135"/>
      <c r="CAO24" s="135"/>
      <c r="CAP24" s="135"/>
      <c r="CAT24" s="135" t="s">
        <v>29</v>
      </c>
      <c r="CAU24" s="135"/>
      <c r="CAV24" s="135"/>
      <c r="CAW24" s="135"/>
      <c r="CAX24" s="135"/>
      <c r="CBB24" s="135" t="s">
        <v>29</v>
      </c>
      <c r="CBC24" s="135"/>
      <c r="CBD24" s="135"/>
      <c r="CBE24" s="135"/>
      <c r="CBF24" s="135"/>
      <c r="CBJ24" s="135" t="s">
        <v>29</v>
      </c>
      <c r="CBK24" s="135"/>
      <c r="CBL24" s="135"/>
      <c r="CBM24" s="135"/>
      <c r="CBN24" s="135"/>
      <c r="CBR24" s="135" t="s">
        <v>29</v>
      </c>
      <c r="CBS24" s="135"/>
      <c r="CBT24" s="135"/>
      <c r="CBU24" s="135"/>
      <c r="CBV24" s="135"/>
      <c r="CBZ24" s="135" t="s">
        <v>29</v>
      </c>
      <c r="CCA24" s="135"/>
      <c r="CCB24" s="135"/>
      <c r="CCC24" s="135"/>
      <c r="CCD24" s="135"/>
      <c r="CCH24" s="135" t="s">
        <v>29</v>
      </c>
      <c r="CCI24" s="135"/>
      <c r="CCJ24" s="135"/>
      <c r="CCK24" s="135"/>
      <c r="CCL24" s="135"/>
      <c r="CCP24" s="135" t="s">
        <v>29</v>
      </c>
      <c r="CCQ24" s="135"/>
      <c r="CCR24" s="135"/>
      <c r="CCS24" s="135"/>
      <c r="CCT24" s="135"/>
      <c r="CCX24" s="135" t="s">
        <v>29</v>
      </c>
      <c r="CCY24" s="135"/>
      <c r="CCZ24" s="135"/>
      <c r="CDA24" s="135"/>
      <c r="CDB24" s="135"/>
      <c r="CDF24" s="135" t="s">
        <v>29</v>
      </c>
      <c r="CDG24" s="135"/>
      <c r="CDH24" s="135"/>
      <c r="CDI24" s="135"/>
      <c r="CDJ24" s="135"/>
      <c r="CDN24" s="135" t="s">
        <v>29</v>
      </c>
      <c r="CDO24" s="135"/>
      <c r="CDP24" s="135"/>
      <c r="CDQ24" s="135"/>
      <c r="CDR24" s="135"/>
      <c r="CDV24" s="135" t="s">
        <v>29</v>
      </c>
      <c r="CDW24" s="135"/>
      <c r="CDX24" s="135"/>
      <c r="CDY24" s="135"/>
      <c r="CDZ24" s="135"/>
      <c r="CED24" s="135" t="s">
        <v>29</v>
      </c>
      <c r="CEE24" s="135"/>
      <c r="CEF24" s="135"/>
      <c r="CEG24" s="135"/>
      <c r="CEH24" s="135"/>
      <c r="CEL24" s="135" t="s">
        <v>29</v>
      </c>
      <c r="CEM24" s="135"/>
      <c r="CEN24" s="135"/>
      <c r="CEO24" s="135"/>
      <c r="CEP24" s="135"/>
      <c r="CET24" s="135" t="s">
        <v>29</v>
      </c>
      <c r="CEU24" s="135"/>
      <c r="CEV24" s="135"/>
      <c r="CEW24" s="135"/>
      <c r="CEX24" s="135"/>
      <c r="CFB24" s="135" t="s">
        <v>29</v>
      </c>
      <c r="CFC24" s="135"/>
      <c r="CFD24" s="135"/>
      <c r="CFE24" s="135"/>
      <c r="CFF24" s="135"/>
      <c r="CFJ24" s="135" t="s">
        <v>29</v>
      </c>
      <c r="CFK24" s="135"/>
      <c r="CFL24" s="135"/>
      <c r="CFM24" s="135"/>
      <c r="CFN24" s="135"/>
      <c r="CFR24" s="135" t="s">
        <v>29</v>
      </c>
      <c r="CFS24" s="135"/>
      <c r="CFT24" s="135"/>
      <c r="CFU24" s="135"/>
      <c r="CFV24" s="135"/>
      <c r="CFZ24" s="135" t="s">
        <v>29</v>
      </c>
      <c r="CGA24" s="135"/>
      <c r="CGB24" s="135"/>
      <c r="CGC24" s="135"/>
      <c r="CGD24" s="135"/>
      <c r="CGH24" s="135" t="s">
        <v>29</v>
      </c>
      <c r="CGI24" s="135"/>
      <c r="CGJ24" s="135"/>
      <c r="CGK24" s="135"/>
      <c r="CGL24" s="135"/>
      <c r="CGP24" s="135" t="s">
        <v>29</v>
      </c>
      <c r="CGQ24" s="135"/>
      <c r="CGR24" s="135"/>
      <c r="CGS24" s="135"/>
      <c r="CGT24" s="135"/>
      <c r="CGX24" s="135" t="s">
        <v>29</v>
      </c>
      <c r="CGY24" s="135"/>
      <c r="CGZ24" s="135"/>
      <c r="CHA24" s="135"/>
      <c r="CHB24" s="135"/>
      <c r="CHF24" s="135" t="s">
        <v>29</v>
      </c>
      <c r="CHG24" s="135"/>
      <c r="CHH24" s="135"/>
      <c r="CHI24" s="135"/>
      <c r="CHJ24" s="135"/>
      <c r="CHN24" s="135" t="s">
        <v>29</v>
      </c>
      <c r="CHO24" s="135"/>
      <c r="CHP24" s="135"/>
      <c r="CHQ24" s="135"/>
      <c r="CHR24" s="135"/>
      <c r="CHV24" s="135" t="s">
        <v>29</v>
      </c>
      <c r="CHW24" s="135"/>
      <c r="CHX24" s="135"/>
      <c r="CHY24" s="135"/>
      <c r="CHZ24" s="135"/>
      <c r="CID24" s="135" t="s">
        <v>29</v>
      </c>
      <c r="CIE24" s="135"/>
      <c r="CIF24" s="135"/>
      <c r="CIG24" s="135"/>
      <c r="CIH24" s="135"/>
      <c r="CIL24" s="135" t="s">
        <v>29</v>
      </c>
      <c r="CIM24" s="135"/>
      <c r="CIN24" s="135"/>
      <c r="CIO24" s="135"/>
      <c r="CIP24" s="135"/>
      <c r="CIT24" s="135" t="s">
        <v>29</v>
      </c>
      <c r="CIU24" s="135"/>
      <c r="CIV24" s="135"/>
      <c r="CIW24" s="135"/>
      <c r="CIX24" s="135"/>
      <c r="CJB24" s="135" t="s">
        <v>29</v>
      </c>
      <c r="CJC24" s="135"/>
      <c r="CJD24" s="135"/>
      <c r="CJE24" s="135"/>
      <c r="CJF24" s="135"/>
      <c r="CJJ24" s="135" t="s">
        <v>29</v>
      </c>
      <c r="CJK24" s="135"/>
      <c r="CJL24" s="135"/>
      <c r="CJM24" s="135"/>
      <c r="CJN24" s="135"/>
      <c r="CJR24" s="135" t="s">
        <v>29</v>
      </c>
      <c r="CJS24" s="135"/>
      <c r="CJT24" s="135"/>
      <c r="CJU24" s="135"/>
      <c r="CJV24" s="135"/>
      <c r="CJZ24" s="135" t="s">
        <v>29</v>
      </c>
      <c r="CKA24" s="135"/>
      <c r="CKB24" s="135"/>
      <c r="CKC24" s="135"/>
      <c r="CKD24" s="135"/>
      <c r="CKH24" s="135" t="s">
        <v>29</v>
      </c>
      <c r="CKI24" s="135"/>
      <c r="CKJ24" s="135"/>
      <c r="CKK24" s="135"/>
      <c r="CKL24" s="135"/>
      <c r="CKP24" s="135" t="s">
        <v>29</v>
      </c>
      <c r="CKQ24" s="135"/>
      <c r="CKR24" s="135"/>
      <c r="CKS24" s="135"/>
      <c r="CKT24" s="135"/>
      <c r="CKX24" s="135" t="s">
        <v>29</v>
      </c>
      <c r="CKY24" s="135"/>
      <c r="CKZ24" s="135"/>
      <c r="CLA24" s="135"/>
      <c r="CLB24" s="135"/>
      <c r="CLF24" s="135" t="s">
        <v>29</v>
      </c>
      <c r="CLG24" s="135"/>
      <c r="CLH24" s="135"/>
      <c r="CLI24" s="135"/>
      <c r="CLJ24" s="135"/>
      <c r="CLN24" s="135" t="s">
        <v>29</v>
      </c>
      <c r="CLO24" s="135"/>
      <c r="CLP24" s="135"/>
      <c r="CLQ24" s="135"/>
      <c r="CLR24" s="135"/>
      <c r="CLV24" s="135" t="s">
        <v>29</v>
      </c>
      <c r="CLW24" s="135"/>
      <c r="CLX24" s="135"/>
      <c r="CLY24" s="135"/>
      <c r="CLZ24" s="135"/>
      <c r="CMD24" s="135" t="s">
        <v>29</v>
      </c>
      <c r="CME24" s="135"/>
      <c r="CMF24" s="135"/>
      <c r="CMG24" s="135"/>
      <c r="CMH24" s="135"/>
      <c r="CML24" s="135" t="s">
        <v>29</v>
      </c>
      <c r="CMM24" s="135"/>
      <c r="CMN24" s="135"/>
      <c r="CMO24" s="135"/>
      <c r="CMP24" s="135"/>
      <c r="CMT24" s="135" t="s">
        <v>29</v>
      </c>
      <c r="CMU24" s="135"/>
      <c r="CMV24" s="135"/>
      <c r="CMW24" s="135"/>
      <c r="CMX24" s="135"/>
      <c r="CNB24" s="135" t="s">
        <v>29</v>
      </c>
      <c r="CNC24" s="135"/>
      <c r="CND24" s="135"/>
      <c r="CNE24" s="135"/>
      <c r="CNF24" s="135"/>
      <c r="CNJ24" s="135" t="s">
        <v>29</v>
      </c>
      <c r="CNK24" s="135"/>
      <c r="CNL24" s="135"/>
      <c r="CNM24" s="135"/>
      <c r="CNN24" s="135"/>
      <c r="CNR24" s="135" t="s">
        <v>29</v>
      </c>
      <c r="CNS24" s="135"/>
      <c r="CNT24" s="135"/>
      <c r="CNU24" s="135"/>
      <c r="CNV24" s="135"/>
      <c r="CNZ24" s="135" t="s">
        <v>29</v>
      </c>
      <c r="COA24" s="135"/>
      <c r="COB24" s="135"/>
      <c r="COC24" s="135"/>
      <c r="COD24" s="135"/>
      <c r="COH24" s="135" t="s">
        <v>29</v>
      </c>
      <c r="COI24" s="135"/>
      <c r="COJ24" s="135"/>
      <c r="COK24" s="135"/>
      <c r="COL24" s="135"/>
      <c r="COP24" s="135" t="s">
        <v>29</v>
      </c>
      <c r="COQ24" s="135"/>
      <c r="COR24" s="135"/>
      <c r="COS24" s="135"/>
      <c r="COT24" s="135"/>
      <c r="COX24" s="135" t="s">
        <v>29</v>
      </c>
      <c r="COY24" s="135"/>
      <c r="COZ24" s="135"/>
      <c r="CPA24" s="135"/>
      <c r="CPB24" s="135"/>
      <c r="CPF24" s="135" t="s">
        <v>29</v>
      </c>
      <c r="CPG24" s="135"/>
      <c r="CPH24" s="135"/>
      <c r="CPI24" s="135"/>
      <c r="CPJ24" s="135"/>
      <c r="CPN24" s="135" t="s">
        <v>29</v>
      </c>
      <c r="CPO24" s="135"/>
      <c r="CPP24" s="135"/>
      <c r="CPQ24" s="135"/>
      <c r="CPR24" s="135"/>
      <c r="CPV24" s="135" t="s">
        <v>29</v>
      </c>
      <c r="CPW24" s="135"/>
      <c r="CPX24" s="135"/>
      <c r="CPY24" s="135"/>
      <c r="CPZ24" s="135"/>
      <c r="CQD24" s="135" t="s">
        <v>29</v>
      </c>
      <c r="CQE24" s="135"/>
      <c r="CQF24" s="135"/>
      <c r="CQG24" s="135"/>
      <c r="CQH24" s="135"/>
      <c r="CQL24" s="135" t="s">
        <v>29</v>
      </c>
      <c r="CQM24" s="135"/>
      <c r="CQN24" s="135"/>
      <c r="CQO24" s="135"/>
      <c r="CQP24" s="135"/>
      <c r="CQT24" s="135" t="s">
        <v>29</v>
      </c>
      <c r="CQU24" s="135"/>
      <c r="CQV24" s="135"/>
      <c r="CQW24" s="135"/>
      <c r="CQX24" s="135"/>
      <c r="CRB24" s="135" t="s">
        <v>29</v>
      </c>
      <c r="CRC24" s="135"/>
      <c r="CRD24" s="135"/>
      <c r="CRE24" s="135"/>
      <c r="CRF24" s="135"/>
      <c r="CRJ24" s="135" t="s">
        <v>29</v>
      </c>
      <c r="CRK24" s="135"/>
      <c r="CRL24" s="135"/>
      <c r="CRM24" s="135"/>
      <c r="CRN24" s="135"/>
      <c r="CRR24" s="135" t="s">
        <v>29</v>
      </c>
      <c r="CRS24" s="135"/>
      <c r="CRT24" s="135"/>
      <c r="CRU24" s="135"/>
      <c r="CRV24" s="135"/>
      <c r="CRZ24" s="135" t="s">
        <v>29</v>
      </c>
      <c r="CSA24" s="135"/>
      <c r="CSB24" s="135"/>
      <c r="CSC24" s="135"/>
      <c r="CSD24" s="135"/>
      <c r="CSH24" s="135" t="s">
        <v>29</v>
      </c>
      <c r="CSI24" s="135"/>
      <c r="CSJ24" s="135"/>
      <c r="CSK24" s="135"/>
      <c r="CSL24" s="135"/>
      <c r="CSP24" s="135" t="s">
        <v>29</v>
      </c>
      <c r="CSQ24" s="135"/>
      <c r="CSR24" s="135"/>
      <c r="CSS24" s="135"/>
      <c r="CST24" s="135"/>
      <c r="CSX24" s="135" t="s">
        <v>29</v>
      </c>
      <c r="CSY24" s="135"/>
      <c r="CSZ24" s="135"/>
      <c r="CTA24" s="135"/>
      <c r="CTB24" s="135"/>
      <c r="CTF24" s="135" t="s">
        <v>29</v>
      </c>
      <c r="CTG24" s="135"/>
      <c r="CTH24" s="135"/>
      <c r="CTI24" s="135"/>
      <c r="CTJ24" s="135"/>
      <c r="CTN24" s="135" t="s">
        <v>29</v>
      </c>
      <c r="CTO24" s="135"/>
      <c r="CTP24" s="135"/>
      <c r="CTQ24" s="135"/>
      <c r="CTR24" s="135"/>
      <c r="CTV24" s="135" t="s">
        <v>29</v>
      </c>
      <c r="CTW24" s="135"/>
      <c r="CTX24" s="135"/>
      <c r="CTY24" s="135"/>
      <c r="CTZ24" s="135"/>
      <c r="CUD24" s="135" t="s">
        <v>29</v>
      </c>
      <c r="CUE24" s="135"/>
      <c r="CUF24" s="135"/>
      <c r="CUG24" s="135"/>
      <c r="CUH24" s="135"/>
      <c r="CUL24" s="135" t="s">
        <v>29</v>
      </c>
      <c r="CUM24" s="135"/>
      <c r="CUN24" s="135"/>
      <c r="CUO24" s="135"/>
      <c r="CUP24" s="135"/>
      <c r="CUT24" s="135" t="s">
        <v>29</v>
      </c>
      <c r="CUU24" s="135"/>
      <c r="CUV24" s="135"/>
      <c r="CUW24" s="135"/>
      <c r="CUX24" s="135"/>
      <c r="CVB24" s="135" t="s">
        <v>29</v>
      </c>
      <c r="CVC24" s="135"/>
      <c r="CVD24" s="135"/>
      <c r="CVE24" s="135"/>
      <c r="CVF24" s="135"/>
      <c r="CVJ24" s="135" t="s">
        <v>29</v>
      </c>
      <c r="CVK24" s="135"/>
      <c r="CVL24" s="135"/>
      <c r="CVM24" s="135"/>
      <c r="CVN24" s="135"/>
      <c r="CVR24" s="135" t="s">
        <v>29</v>
      </c>
      <c r="CVS24" s="135"/>
      <c r="CVT24" s="135"/>
      <c r="CVU24" s="135"/>
      <c r="CVV24" s="135"/>
      <c r="CVZ24" s="135" t="s">
        <v>29</v>
      </c>
      <c r="CWA24" s="135"/>
      <c r="CWB24" s="135"/>
      <c r="CWC24" s="135"/>
      <c r="CWD24" s="135"/>
      <c r="CWH24" s="135" t="s">
        <v>29</v>
      </c>
      <c r="CWI24" s="135"/>
      <c r="CWJ24" s="135"/>
      <c r="CWK24" s="135"/>
      <c r="CWL24" s="135"/>
      <c r="CWP24" s="135" t="s">
        <v>29</v>
      </c>
      <c r="CWQ24" s="135"/>
      <c r="CWR24" s="135"/>
      <c r="CWS24" s="135"/>
      <c r="CWT24" s="135"/>
      <c r="CWX24" s="135" t="s">
        <v>29</v>
      </c>
      <c r="CWY24" s="135"/>
      <c r="CWZ24" s="135"/>
      <c r="CXA24" s="135"/>
      <c r="CXB24" s="135"/>
      <c r="CXF24" s="135" t="s">
        <v>29</v>
      </c>
      <c r="CXG24" s="135"/>
      <c r="CXH24" s="135"/>
      <c r="CXI24" s="135"/>
      <c r="CXJ24" s="135"/>
      <c r="CXN24" s="135" t="s">
        <v>29</v>
      </c>
      <c r="CXO24" s="135"/>
      <c r="CXP24" s="135"/>
      <c r="CXQ24" s="135"/>
      <c r="CXR24" s="135"/>
      <c r="CXV24" s="135" t="s">
        <v>29</v>
      </c>
      <c r="CXW24" s="135"/>
      <c r="CXX24" s="135"/>
      <c r="CXY24" s="135"/>
      <c r="CXZ24" s="135"/>
      <c r="CYD24" s="135" t="s">
        <v>29</v>
      </c>
      <c r="CYE24" s="135"/>
      <c r="CYF24" s="135"/>
      <c r="CYG24" s="135"/>
      <c r="CYH24" s="135"/>
      <c r="CYL24" s="135" t="s">
        <v>29</v>
      </c>
      <c r="CYM24" s="135"/>
      <c r="CYN24" s="135"/>
      <c r="CYO24" s="135"/>
      <c r="CYP24" s="135"/>
      <c r="CYT24" s="135" t="s">
        <v>29</v>
      </c>
      <c r="CYU24" s="135"/>
      <c r="CYV24" s="135"/>
      <c r="CYW24" s="135"/>
      <c r="CYX24" s="135"/>
      <c r="CZB24" s="135" t="s">
        <v>29</v>
      </c>
      <c r="CZC24" s="135"/>
      <c r="CZD24" s="135"/>
      <c r="CZE24" s="135"/>
      <c r="CZF24" s="135"/>
      <c r="CZJ24" s="135" t="s">
        <v>29</v>
      </c>
      <c r="CZK24" s="135"/>
      <c r="CZL24" s="135"/>
      <c r="CZM24" s="135"/>
      <c r="CZN24" s="135"/>
      <c r="CZR24" s="135" t="s">
        <v>29</v>
      </c>
      <c r="CZS24" s="135"/>
      <c r="CZT24" s="135"/>
      <c r="CZU24" s="135"/>
      <c r="CZV24" s="135"/>
      <c r="CZZ24" s="135" t="s">
        <v>29</v>
      </c>
      <c r="DAA24" s="135"/>
      <c r="DAB24" s="135"/>
      <c r="DAC24" s="135"/>
      <c r="DAD24" s="135"/>
      <c r="DAH24" s="135" t="s">
        <v>29</v>
      </c>
      <c r="DAI24" s="135"/>
      <c r="DAJ24" s="135"/>
      <c r="DAK24" s="135"/>
      <c r="DAL24" s="135"/>
      <c r="DAP24" s="135" t="s">
        <v>29</v>
      </c>
      <c r="DAQ24" s="135"/>
      <c r="DAR24" s="135"/>
      <c r="DAS24" s="135"/>
      <c r="DAT24" s="135"/>
      <c r="DAX24" s="135" t="s">
        <v>29</v>
      </c>
      <c r="DAY24" s="135"/>
      <c r="DAZ24" s="135"/>
      <c r="DBA24" s="135"/>
      <c r="DBB24" s="135"/>
      <c r="DBF24" s="135" t="s">
        <v>29</v>
      </c>
      <c r="DBG24" s="135"/>
      <c r="DBH24" s="135"/>
      <c r="DBI24" s="135"/>
      <c r="DBJ24" s="135"/>
      <c r="DBN24" s="135" t="s">
        <v>29</v>
      </c>
      <c r="DBO24" s="135"/>
      <c r="DBP24" s="135"/>
      <c r="DBQ24" s="135"/>
      <c r="DBR24" s="135"/>
      <c r="DBV24" s="135" t="s">
        <v>29</v>
      </c>
      <c r="DBW24" s="135"/>
      <c r="DBX24" s="135"/>
      <c r="DBY24" s="135"/>
      <c r="DBZ24" s="135"/>
      <c r="DCD24" s="135" t="s">
        <v>29</v>
      </c>
      <c r="DCE24" s="135"/>
      <c r="DCF24" s="135"/>
      <c r="DCG24" s="135"/>
      <c r="DCH24" s="135"/>
      <c r="DCL24" s="135" t="s">
        <v>29</v>
      </c>
      <c r="DCM24" s="135"/>
      <c r="DCN24" s="135"/>
      <c r="DCO24" s="135"/>
      <c r="DCP24" s="135"/>
      <c r="DCT24" s="135" t="s">
        <v>29</v>
      </c>
      <c r="DCU24" s="135"/>
      <c r="DCV24" s="135"/>
      <c r="DCW24" s="135"/>
      <c r="DCX24" s="135"/>
      <c r="DDB24" s="135" t="s">
        <v>29</v>
      </c>
      <c r="DDC24" s="135"/>
      <c r="DDD24" s="135"/>
      <c r="DDE24" s="135"/>
      <c r="DDF24" s="135"/>
      <c r="DDJ24" s="135" t="s">
        <v>29</v>
      </c>
      <c r="DDK24" s="135"/>
      <c r="DDL24" s="135"/>
      <c r="DDM24" s="135"/>
      <c r="DDN24" s="135"/>
      <c r="DDR24" s="135" t="s">
        <v>29</v>
      </c>
      <c r="DDS24" s="135"/>
      <c r="DDT24" s="135"/>
      <c r="DDU24" s="135"/>
      <c r="DDV24" s="135"/>
      <c r="DDZ24" s="135" t="s">
        <v>29</v>
      </c>
      <c r="DEA24" s="135"/>
      <c r="DEB24" s="135"/>
      <c r="DEC24" s="135"/>
      <c r="DED24" s="135"/>
      <c r="DEH24" s="135" t="s">
        <v>29</v>
      </c>
      <c r="DEI24" s="135"/>
      <c r="DEJ24" s="135"/>
      <c r="DEK24" s="135"/>
      <c r="DEL24" s="135"/>
      <c r="DEP24" s="135" t="s">
        <v>29</v>
      </c>
      <c r="DEQ24" s="135"/>
      <c r="DER24" s="135"/>
      <c r="DES24" s="135"/>
      <c r="DET24" s="135"/>
      <c r="DEX24" s="135" t="s">
        <v>29</v>
      </c>
      <c r="DEY24" s="135"/>
      <c r="DEZ24" s="135"/>
      <c r="DFA24" s="135"/>
      <c r="DFB24" s="135"/>
      <c r="DFF24" s="135" t="s">
        <v>29</v>
      </c>
      <c r="DFG24" s="135"/>
      <c r="DFH24" s="135"/>
      <c r="DFI24" s="135"/>
      <c r="DFJ24" s="135"/>
      <c r="DFN24" s="135" t="s">
        <v>29</v>
      </c>
      <c r="DFO24" s="135"/>
      <c r="DFP24" s="135"/>
      <c r="DFQ24" s="135"/>
      <c r="DFR24" s="135"/>
      <c r="DFV24" s="135" t="s">
        <v>29</v>
      </c>
      <c r="DFW24" s="135"/>
      <c r="DFX24" s="135"/>
      <c r="DFY24" s="135"/>
      <c r="DFZ24" s="135"/>
      <c r="DGD24" s="135" t="s">
        <v>29</v>
      </c>
      <c r="DGE24" s="135"/>
      <c r="DGF24" s="135"/>
      <c r="DGG24" s="135"/>
      <c r="DGH24" s="135"/>
      <c r="DGL24" s="135" t="s">
        <v>29</v>
      </c>
      <c r="DGM24" s="135"/>
      <c r="DGN24" s="135"/>
      <c r="DGO24" s="135"/>
      <c r="DGP24" s="135"/>
      <c r="DGT24" s="135" t="s">
        <v>29</v>
      </c>
      <c r="DGU24" s="135"/>
      <c r="DGV24" s="135"/>
      <c r="DGW24" s="135"/>
      <c r="DGX24" s="135"/>
      <c r="DHB24" s="135" t="s">
        <v>29</v>
      </c>
      <c r="DHC24" s="135"/>
      <c r="DHD24" s="135"/>
      <c r="DHE24" s="135"/>
      <c r="DHF24" s="135"/>
      <c r="DHJ24" s="135" t="s">
        <v>29</v>
      </c>
      <c r="DHK24" s="135"/>
      <c r="DHL24" s="135"/>
      <c r="DHM24" s="135"/>
      <c r="DHN24" s="135"/>
      <c r="DHR24" s="135" t="s">
        <v>29</v>
      </c>
      <c r="DHS24" s="135"/>
      <c r="DHT24" s="135"/>
      <c r="DHU24" s="135"/>
      <c r="DHV24" s="135"/>
      <c r="DHZ24" s="135" t="s">
        <v>29</v>
      </c>
      <c r="DIA24" s="135"/>
      <c r="DIB24" s="135"/>
      <c r="DIC24" s="135"/>
      <c r="DID24" s="135"/>
      <c r="DIH24" s="135" t="s">
        <v>29</v>
      </c>
      <c r="DII24" s="135"/>
      <c r="DIJ24" s="135"/>
      <c r="DIK24" s="135"/>
      <c r="DIL24" s="135"/>
      <c r="DIP24" s="135" t="s">
        <v>29</v>
      </c>
      <c r="DIQ24" s="135"/>
      <c r="DIR24" s="135"/>
      <c r="DIS24" s="135"/>
      <c r="DIT24" s="135"/>
      <c r="DIX24" s="135" t="s">
        <v>29</v>
      </c>
      <c r="DIY24" s="135"/>
      <c r="DIZ24" s="135"/>
      <c r="DJA24" s="135"/>
      <c r="DJB24" s="135"/>
      <c r="DJF24" s="135" t="s">
        <v>29</v>
      </c>
      <c r="DJG24" s="135"/>
      <c r="DJH24" s="135"/>
      <c r="DJI24" s="135"/>
      <c r="DJJ24" s="135"/>
      <c r="DJN24" s="135" t="s">
        <v>29</v>
      </c>
      <c r="DJO24" s="135"/>
      <c r="DJP24" s="135"/>
      <c r="DJQ24" s="135"/>
      <c r="DJR24" s="135"/>
      <c r="DJV24" s="135" t="s">
        <v>29</v>
      </c>
      <c r="DJW24" s="135"/>
      <c r="DJX24" s="135"/>
      <c r="DJY24" s="135"/>
      <c r="DJZ24" s="135"/>
      <c r="DKD24" s="135" t="s">
        <v>29</v>
      </c>
      <c r="DKE24" s="135"/>
      <c r="DKF24" s="135"/>
      <c r="DKG24" s="135"/>
      <c r="DKH24" s="135"/>
      <c r="DKL24" s="135" t="s">
        <v>29</v>
      </c>
      <c r="DKM24" s="135"/>
      <c r="DKN24" s="135"/>
      <c r="DKO24" s="135"/>
      <c r="DKP24" s="135"/>
      <c r="DKT24" s="135" t="s">
        <v>29</v>
      </c>
      <c r="DKU24" s="135"/>
      <c r="DKV24" s="135"/>
      <c r="DKW24" s="135"/>
      <c r="DKX24" s="135"/>
      <c r="DLB24" s="135" t="s">
        <v>29</v>
      </c>
      <c r="DLC24" s="135"/>
      <c r="DLD24" s="135"/>
      <c r="DLE24" s="135"/>
      <c r="DLF24" s="135"/>
      <c r="DLJ24" s="135" t="s">
        <v>29</v>
      </c>
      <c r="DLK24" s="135"/>
      <c r="DLL24" s="135"/>
      <c r="DLM24" s="135"/>
      <c r="DLN24" s="135"/>
      <c r="DLR24" s="135" t="s">
        <v>29</v>
      </c>
      <c r="DLS24" s="135"/>
      <c r="DLT24" s="135"/>
      <c r="DLU24" s="135"/>
      <c r="DLV24" s="135"/>
      <c r="DLZ24" s="135" t="s">
        <v>29</v>
      </c>
      <c r="DMA24" s="135"/>
      <c r="DMB24" s="135"/>
      <c r="DMC24" s="135"/>
      <c r="DMD24" s="135"/>
      <c r="DMH24" s="135" t="s">
        <v>29</v>
      </c>
      <c r="DMI24" s="135"/>
      <c r="DMJ24" s="135"/>
      <c r="DMK24" s="135"/>
      <c r="DML24" s="135"/>
      <c r="DMP24" s="135" t="s">
        <v>29</v>
      </c>
      <c r="DMQ24" s="135"/>
      <c r="DMR24" s="135"/>
      <c r="DMS24" s="135"/>
      <c r="DMT24" s="135"/>
      <c r="DMX24" s="135" t="s">
        <v>29</v>
      </c>
      <c r="DMY24" s="135"/>
      <c r="DMZ24" s="135"/>
      <c r="DNA24" s="135"/>
      <c r="DNB24" s="135"/>
      <c r="DNF24" s="135" t="s">
        <v>29</v>
      </c>
      <c r="DNG24" s="135"/>
      <c r="DNH24" s="135"/>
      <c r="DNI24" s="135"/>
      <c r="DNJ24" s="135"/>
      <c r="DNN24" s="135" t="s">
        <v>29</v>
      </c>
      <c r="DNO24" s="135"/>
      <c r="DNP24" s="135"/>
      <c r="DNQ24" s="135"/>
      <c r="DNR24" s="135"/>
      <c r="DNV24" s="135" t="s">
        <v>29</v>
      </c>
      <c r="DNW24" s="135"/>
      <c r="DNX24" s="135"/>
      <c r="DNY24" s="135"/>
      <c r="DNZ24" s="135"/>
      <c r="DOD24" s="135" t="s">
        <v>29</v>
      </c>
      <c r="DOE24" s="135"/>
      <c r="DOF24" s="135"/>
      <c r="DOG24" s="135"/>
      <c r="DOH24" s="135"/>
      <c r="DOL24" s="135" t="s">
        <v>29</v>
      </c>
      <c r="DOM24" s="135"/>
      <c r="DON24" s="135"/>
      <c r="DOO24" s="135"/>
      <c r="DOP24" s="135"/>
      <c r="DOT24" s="135" t="s">
        <v>29</v>
      </c>
      <c r="DOU24" s="135"/>
      <c r="DOV24" s="135"/>
      <c r="DOW24" s="135"/>
      <c r="DOX24" s="135"/>
      <c r="DPB24" s="135" t="s">
        <v>29</v>
      </c>
      <c r="DPC24" s="135"/>
      <c r="DPD24" s="135"/>
      <c r="DPE24" s="135"/>
      <c r="DPF24" s="135"/>
      <c r="DPJ24" s="135" t="s">
        <v>29</v>
      </c>
      <c r="DPK24" s="135"/>
      <c r="DPL24" s="135"/>
      <c r="DPM24" s="135"/>
      <c r="DPN24" s="135"/>
      <c r="DPR24" s="135" t="s">
        <v>29</v>
      </c>
      <c r="DPS24" s="135"/>
      <c r="DPT24" s="135"/>
      <c r="DPU24" s="135"/>
      <c r="DPV24" s="135"/>
      <c r="DPZ24" s="135" t="s">
        <v>29</v>
      </c>
      <c r="DQA24" s="135"/>
      <c r="DQB24" s="135"/>
      <c r="DQC24" s="135"/>
      <c r="DQD24" s="135"/>
      <c r="DQH24" s="135" t="s">
        <v>29</v>
      </c>
      <c r="DQI24" s="135"/>
      <c r="DQJ24" s="135"/>
      <c r="DQK24" s="135"/>
      <c r="DQL24" s="135"/>
      <c r="DQP24" s="135" t="s">
        <v>29</v>
      </c>
      <c r="DQQ24" s="135"/>
      <c r="DQR24" s="135"/>
      <c r="DQS24" s="135"/>
      <c r="DQT24" s="135"/>
      <c r="DQX24" s="135" t="s">
        <v>29</v>
      </c>
      <c r="DQY24" s="135"/>
      <c r="DQZ24" s="135"/>
      <c r="DRA24" s="135"/>
      <c r="DRB24" s="135"/>
      <c r="DRF24" s="135" t="s">
        <v>29</v>
      </c>
      <c r="DRG24" s="135"/>
      <c r="DRH24" s="135"/>
      <c r="DRI24" s="135"/>
      <c r="DRJ24" s="135"/>
      <c r="DRN24" s="135" t="s">
        <v>29</v>
      </c>
      <c r="DRO24" s="135"/>
      <c r="DRP24" s="135"/>
      <c r="DRQ24" s="135"/>
      <c r="DRR24" s="135"/>
      <c r="DRV24" s="135" t="s">
        <v>29</v>
      </c>
      <c r="DRW24" s="135"/>
      <c r="DRX24" s="135"/>
      <c r="DRY24" s="135"/>
      <c r="DRZ24" s="135"/>
      <c r="DSD24" s="135" t="s">
        <v>29</v>
      </c>
      <c r="DSE24" s="135"/>
      <c r="DSF24" s="135"/>
      <c r="DSG24" s="135"/>
      <c r="DSH24" s="135"/>
      <c r="DSL24" s="135" t="s">
        <v>29</v>
      </c>
      <c r="DSM24" s="135"/>
      <c r="DSN24" s="135"/>
      <c r="DSO24" s="135"/>
      <c r="DSP24" s="135"/>
      <c r="DST24" s="135" t="s">
        <v>29</v>
      </c>
      <c r="DSU24" s="135"/>
      <c r="DSV24" s="135"/>
      <c r="DSW24" s="135"/>
      <c r="DSX24" s="135"/>
      <c r="DTB24" s="135" t="s">
        <v>29</v>
      </c>
      <c r="DTC24" s="135"/>
      <c r="DTD24" s="135"/>
      <c r="DTE24" s="135"/>
      <c r="DTF24" s="135"/>
      <c r="DTJ24" s="135" t="s">
        <v>29</v>
      </c>
      <c r="DTK24" s="135"/>
      <c r="DTL24" s="135"/>
      <c r="DTM24" s="135"/>
      <c r="DTN24" s="135"/>
      <c r="DTR24" s="135" t="s">
        <v>29</v>
      </c>
      <c r="DTS24" s="135"/>
      <c r="DTT24" s="135"/>
      <c r="DTU24" s="135"/>
      <c r="DTV24" s="135"/>
      <c r="DTZ24" s="135" t="s">
        <v>29</v>
      </c>
      <c r="DUA24" s="135"/>
      <c r="DUB24" s="135"/>
      <c r="DUC24" s="135"/>
      <c r="DUD24" s="135"/>
      <c r="DUH24" s="135" t="s">
        <v>29</v>
      </c>
      <c r="DUI24" s="135"/>
      <c r="DUJ24" s="135"/>
      <c r="DUK24" s="135"/>
      <c r="DUL24" s="135"/>
      <c r="DUP24" s="135" t="s">
        <v>29</v>
      </c>
      <c r="DUQ24" s="135"/>
      <c r="DUR24" s="135"/>
      <c r="DUS24" s="135"/>
      <c r="DUT24" s="135"/>
      <c r="DUX24" s="135" t="s">
        <v>29</v>
      </c>
      <c r="DUY24" s="135"/>
      <c r="DUZ24" s="135"/>
      <c r="DVA24" s="135"/>
      <c r="DVB24" s="135"/>
      <c r="DVF24" s="135" t="s">
        <v>29</v>
      </c>
      <c r="DVG24" s="135"/>
      <c r="DVH24" s="135"/>
      <c r="DVI24" s="135"/>
      <c r="DVJ24" s="135"/>
      <c r="DVN24" s="135" t="s">
        <v>29</v>
      </c>
      <c r="DVO24" s="135"/>
      <c r="DVP24" s="135"/>
      <c r="DVQ24" s="135"/>
      <c r="DVR24" s="135"/>
      <c r="DVV24" s="135" t="s">
        <v>29</v>
      </c>
      <c r="DVW24" s="135"/>
      <c r="DVX24" s="135"/>
      <c r="DVY24" s="135"/>
      <c r="DVZ24" s="135"/>
      <c r="DWD24" s="135" t="s">
        <v>29</v>
      </c>
      <c r="DWE24" s="135"/>
      <c r="DWF24" s="135"/>
      <c r="DWG24" s="135"/>
      <c r="DWH24" s="135"/>
      <c r="DWL24" s="135" t="s">
        <v>29</v>
      </c>
      <c r="DWM24" s="135"/>
      <c r="DWN24" s="135"/>
      <c r="DWO24" s="135"/>
      <c r="DWP24" s="135"/>
      <c r="DWT24" s="135" t="s">
        <v>29</v>
      </c>
      <c r="DWU24" s="135"/>
      <c r="DWV24" s="135"/>
      <c r="DWW24" s="135"/>
      <c r="DWX24" s="135"/>
      <c r="DXB24" s="135" t="s">
        <v>29</v>
      </c>
      <c r="DXC24" s="135"/>
      <c r="DXD24" s="135"/>
      <c r="DXE24" s="135"/>
      <c r="DXF24" s="135"/>
      <c r="DXJ24" s="135" t="s">
        <v>29</v>
      </c>
      <c r="DXK24" s="135"/>
      <c r="DXL24" s="135"/>
      <c r="DXM24" s="135"/>
      <c r="DXN24" s="135"/>
      <c r="DXR24" s="135" t="s">
        <v>29</v>
      </c>
      <c r="DXS24" s="135"/>
      <c r="DXT24" s="135"/>
      <c r="DXU24" s="135"/>
      <c r="DXV24" s="135"/>
      <c r="DXZ24" s="135" t="s">
        <v>29</v>
      </c>
      <c r="DYA24" s="135"/>
      <c r="DYB24" s="135"/>
      <c r="DYC24" s="135"/>
      <c r="DYD24" s="135"/>
      <c r="DYH24" s="135" t="s">
        <v>29</v>
      </c>
      <c r="DYI24" s="135"/>
      <c r="DYJ24" s="135"/>
      <c r="DYK24" s="135"/>
      <c r="DYL24" s="135"/>
      <c r="DYP24" s="135" t="s">
        <v>29</v>
      </c>
      <c r="DYQ24" s="135"/>
      <c r="DYR24" s="135"/>
      <c r="DYS24" s="135"/>
      <c r="DYT24" s="135"/>
      <c r="DYX24" s="135" t="s">
        <v>29</v>
      </c>
      <c r="DYY24" s="135"/>
      <c r="DYZ24" s="135"/>
      <c r="DZA24" s="135"/>
      <c r="DZB24" s="135"/>
      <c r="DZF24" s="135" t="s">
        <v>29</v>
      </c>
      <c r="DZG24" s="135"/>
      <c r="DZH24" s="135"/>
      <c r="DZI24" s="135"/>
      <c r="DZJ24" s="135"/>
      <c r="DZN24" s="135" t="s">
        <v>29</v>
      </c>
      <c r="DZO24" s="135"/>
      <c r="DZP24" s="135"/>
      <c r="DZQ24" s="135"/>
      <c r="DZR24" s="135"/>
      <c r="DZV24" s="135" t="s">
        <v>29</v>
      </c>
      <c r="DZW24" s="135"/>
      <c r="DZX24" s="135"/>
      <c r="DZY24" s="135"/>
      <c r="DZZ24" s="135"/>
      <c r="EAD24" s="135" t="s">
        <v>29</v>
      </c>
      <c r="EAE24" s="135"/>
      <c r="EAF24" s="135"/>
      <c r="EAG24" s="135"/>
      <c r="EAH24" s="135"/>
      <c r="EAL24" s="135" t="s">
        <v>29</v>
      </c>
      <c r="EAM24" s="135"/>
      <c r="EAN24" s="135"/>
      <c r="EAO24" s="135"/>
      <c r="EAP24" s="135"/>
      <c r="EAT24" s="135" t="s">
        <v>29</v>
      </c>
      <c r="EAU24" s="135"/>
      <c r="EAV24" s="135"/>
      <c r="EAW24" s="135"/>
      <c r="EAX24" s="135"/>
      <c r="EBB24" s="135" t="s">
        <v>29</v>
      </c>
      <c r="EBC24" s="135"/>
      <c r="EBD24" s="135"/>
      <c r="EBE24" s="135"/>
      <c r="EBF24" s="135"/>
      <c r="EBJ24" s="135" t="s">
        <v>29</v>
      </c>
      <c r="EBK24" s="135"/>
      <c r="EBL24" s="135"/>
      <c r="EBM24" s="135"/>
      <c r="EBN24" s="135"/>
      <c r="EBR24" s="135" t="s">
        <v>29</v>
      </c>
      <c r="EBS24" s="135"/>
      <c r="EBT24" s="135"/>
      <c r="EBU24" s="135"/>
      <c r="EBV24" s="135"/>
      <c r="EBZ24" s="135" t="s">
        <v>29</v>
      </c>
      <c r="ECA24" s="135"/>
      <c r="ECB24" s="135"/>
      <c r="ECC24" s="135"/>
      <c r="ECD24" s="135"/>
      <c r="ECH24" s="135" t="s">
        <v>29</v>
      </c>
      <c r="ECI24" s="135"/>
      <c r="ECJ24" s="135"/>
      <c r="ECK24" s="135"/>
      <c r="ECL24" s="135"/>
      <c r="ECP24" s="135" t="s">
        <v>29</v>
      </c>
      <c r="ECQ24" s="135"/>
      <c r="ECR24" s="135"/>
      <c r="ECS24" s="135"/>
      <c r="ECT24" s="135"/>
      <c r="ECX24" s="135" t="s">
        <v>29</v>
      </c>
      <c r="ECY24" s="135"/>
      <c r="ECZ24" s="135"/>
      <c r="EDA24" s="135"/>
      <c r="EDB24" s="135"/>
      <c r="EDF24" s="135" t="s">
        <v>29</v>
      </c>
      <c r="EDG24" s="135"/>
      <c r="EDH24" s="135"/>
      <c r="EDI24" s="135"/>
      <c r="EDJ24" s="135"/>
      <c r="EDN24" s="135" t="s">
        <v>29</v>
      </c>
      <c r="EDO24" s="135"/>
      <c r="EDP24" s="135"/>
      <c r="EDQ24" s="135"/>
      <c r="EDR24" s="135"/>
      <c r="EDV24" s="135" t="s">
        <v>29</v>
      </c>
      <c r="EDW24" s="135"/>
      <c r="EDX24" s="135"/>
      <c r="EDY24" s="135"/>
      <c r="EDZ24" s="135"/>
      <c r="EED24" s="135" t="s">
        <v>29</v>
      </c>
      <c r="EEE24" s="135"/>
      <c r="EEF24" s="135"/>
      <c r="EEG24" s="135"/>
      <c r="EEH24" s="135"/>
      <c r="EEL24" s="135" t="s">
        <v>29</v>
      </c>
      <c r="EEM24" s="135"/>
      <c r="EEN24" s="135"/>
      <c r="EEO24" s="135"/>
      <c r="EEP24" s="135"/>
      <c r="EET24" s="135" t="s">
        <v>29</v>
      </c>
      <c r="EEU24" s="135"/>
      <c r="EEV24" s="135"/>
      <c r="EEW24" s="135"/>
      <c r="EEX24" s="135"/>
      <c r="EFB24" s="135" t="s">
        <v>29</v>
      </c>
      <c r="EFC24" s="135"/>
      <c r="EFD24" s="135"/>
      <c r="EFE24" s="135"/>
      <c r="EFF24" s="135"/>
      <c r="EFJ24" s="135" t="s">
        <v>29</v>
      </c>
      <c r="EFK24" s="135"/>
      <c r="EFL24" s="135"/>
      <c r="EFM24" s="135"/>
      <c r="EFN24" s="135"/>
      <c r="EFR24" s="135" t="s">
        <v>29</v>
      </c>
      <c r="EFS24" s="135"/>
      <c r="EFT24" s="135"/>
      <c r="EFU24" s="135"/>
      <c r="EFV24" s="135"/>
      <c r="EFZ24" s="135" t="s">
        <v>29</v>
      </c>
      <c r="EGA24" s="135"/>
      <c r="EGB24" s="135"/>
      <c r="EGC24" s="135"/>
      <c r="EGD24" s="135"/>
      <c r="EGH24" s="135" t="s">
        <v>29</v>
      </c>
      <c r="EGI24" s="135"/>
      <c r="EGJ24" s="135"/>
      <c r="EGK24" s="135"/>
      <c r="EGL24" s="135"/>
      <c r="EGP24" s="135" t="s">
        <v>29</v>
      </c>
      <c r="EGQ24" s="135"/>
      <c r="EGR24" s="135"/>
      <c r="EGS24" s="135"/>
      <c r="EGT24" s="135"/>
      <c r="EGX24" s="135" t="s">
        <v>29</v>
      </c>
      <c r="EGY24" s="135"/>
      <c r="EGZ24" s="135"/>
      <c r="EHA24" s="135"/>
      <c r="EHB24" s="135"/>
      <c r="EHF24" s="135" t="s">
        <v>29</v>
      </c>
      <c r="EHG24" s="135"/>
      <c r="EHH24" s="135"/>
      <c r="EHI24" s="135"/>
      <c r="EHJ24" s="135"/>
      <c r="EHN24" s="135" t="s">
        <v>29</v>
      </c>
      <c r="EHO24" s="135"/>
      <c r="EHP24" s="135"/>
      <c r="EHQ24" s="135"/>
      <c r="EHR24" s="135"/>
      <c r="EHV24" s="135" t="s">
        <v>29</v>
      </c>
      <c r="EHW24" s="135"/>
      <c r="EHX24" s="135"/>
      <c r="EHY24" s="135"/>
      <c r="EHZ24" s="135"/>
      <c r="EID24" s="135" t="s">
        <v>29</v>
      </c>
      <c r="EIE24" s="135"/>
      <c r="EIF24" s="135"/>
      <c r="EIG24" s="135"/>
      <c r="EIH24" s="135"/>
      <c r="EIL24" s="135" t="s">
        <v>29</v>
      </c>
      <c r="EIM24" s="135"/>
      <c r="EIN24" s="135"/>
      <c r="EIO24" s="135"/>
      <c r="EIP24" s="135"/>
      <c r="EIT24" s="135" t="s">
        <v>29</v>
      </c>
      <c r="EIU24" s="135"/>
      <c r="EIV24" s="135"/>
      <c r="EIW24" s="135"/>
      <c r="EIX24" s="135"/>
      <c r="EJB24" s="135" t="s">
        <v>29</v>
      </c>
      <c r="EJC24" s="135"/>
      <c r="EJD24" s="135"/>
      <c r="EJE24" s="135"/>
      <c r="EJF24" s="135"/>
      <c r="EJJ24" s="135" t="s">
        <v>29</v>
      </c>
      <c r="EJK24" s="135"/>
      <c r="EJL24" s="135"/>
      <c r="EJM24" s="135"/>
      <c r="EJN24" s="135"/>
      <c r="EJR24" s="135" t="s">
        <v>29</v>
      </c>
      <c r="EJS24" s="135"/>
      <c r="EJT24" s="135"/>
      <c r="EJU24" s="135"/>
      <c r="EJV24" s="135"/>
      <c r="EJZ24" s="135" t="s">
        <v>29</v>
      </c>
      <c r="EKA24" s="135"/>
      <c r="EKB24" s="135"/>
      <c r="EKC24" s="135"/>
      <c r="EKD24" s="135"/>
      <c r="EKH24" s="135" t="s">
        <v>29</v>
      </c>
      <c r="EKI24" s="135"/>
      <c r="EKJ24" s="135"/>
      <c r="EKK24" s="135"/>
      <c r="EKL24" s="135"/>
      <c r="EKP24" s="135" t="s">
        <v>29</v>
      </c>
      <c r="EKQ24" s="135"/>
      <c r="EKR24" s="135"/>
      <c r="EKS24" s="135"/>
      <c r="EKT24" s="135"/>
      <c r="EKX24" s="135" t="s">
        <v>29</v>
      </c>
      <c r="EKY24" s="135"/>
      <c r="EKZ24" s="135"/>
      <c r="ELA24" s="135"/>
      <c r="ELB24" s="135"/>
      <c r="ELF24" s="135" t="s">
        <v>29</v>
      </c>
      <c r="ELG24" s="135"/>
      <c r="ELH24" s="135"/>
      <c r="ELI24" s="135"/>
      <c r="ELJ24" s="135"/>
      <c r="ELN24" s="135" t="s">
        <v>29</v>
      </c>
      <c r="ELO24" s="135"/>
      <c r="ELP24" s="135"/>
      <c r="ELQ24" s="135"/>
      <c r="ELR24" s="135"/>
      <c r="ELV24" s="135" t="s">
        <v>29</v>
      </c>
      <c r="ELW24" s="135"/>
      <c r="ELX24" s="135"/>
      <c r="ELY24" s="135"/>
      <c r="ELZ24" s="135"/>
      <c r="EMD24" s="135" t="s">
        <v>29</v>
      </c>
      <c r="EME24" s="135"/>
      <c r="EMF24" s="135"/>
      <c r="EMG24" s="135"/>
      <c r="EMH24" s="135"/>
      <c r="EML24" s="135" t="s">
        <v>29</v>
      </c>
      <c r="EMM24" s="135"/>
      <c r="EMN24" s="135"/>
      <c r="EMO24" s="135"/>
      <c r="EMP24" s="135"/>
      <c r="EMT24" s="135" t="s">
        <v>29</v>
      </c>
      <c r="EMU24" s="135"/>
      <c r="EMV24" s="135"/>
      <c r="EMW24" s="135"/>
      <c r="EMX24" s="135"/>
      <c r="ENB24" s="135" t="s">
        <v>29</v>
      </c>
      <c r="ENC24" s="135"/>
      <c r="END24" s="135"/>
      <c r="ENE24" s="135"/>
      <c r="ENF24" s="135"/>
      <c r="ENJ24" s="135" t="s">
        <v>29</v>
      </c>
      <c r="ENK24" s="135"/>
      <c r="ENL24" s="135"/>
      <c r="ENM24" s="135"/>
      <c r="ENN24" s="135"/>
      <c r="ENR24" s="135" t="s">
        <v>29</v>
      </c>
      <c r="ENS24" s="135"/>
      <c r="ENT24" s="135"/>
      <c r="ENU24" s="135"/>
      <c r="ENV24" s="135"/>
      <c r="ENZ24" s="135" t="s">
        <v>29</v>
      </c>
      <c r="EOA24" s="135"/>
      <c r="EOB24" s="135"/>
      <c r="EOC24" s="135"/>
      <c r="EOD24" s="135"/>
      <c r="EOH24" s="135" t="s">
        <v>29</v>
      </c>
      <c r="EOI24" s="135"/>
      <c r="EOJ24" s="135"/>
      <c r="EOK24" s="135"/>
      <c r="EOL24" s="135"/>
      <c r="EOP24" s="135" t="s">
        <v>29</v>
      </c>
      <c r="EOQ24" s="135"/>
      <c r="EOR24" s="135"/>
      <c r="EOS24" s="135"/>
      <c r="EOT24" s="135"/>
      <c r="EOX24" s="135" t="s">
        <v>29</v>
      </c>
      <c r="EOY24" s="135"/>
      <c r="EOZ24" s="135"/>
      <c r="EPA24" s="135"/>
      <c r="EPB24" s="135"/>
      <c r="EPF24" s="135" t="s">
        <v>29</v>
      </c>
      <c r="EPG24" s="135"/>
      <c r="EPH24" s="135"/>
      <c r="EPI24" s="135"/>
      <c r="EPJ24" s="135"/>
      <c r="EPN24" s="135" t="s">
        <v>29</v>
      </c>
      <c r="EPO24" s="135"/>
      <c r="EPP24" s="135"/>
      <c r="EPQ24" s="135"/>
      <c r="EPR24" s="135"/>
      <c r="EPV24" s="135" t="s">
        <v>29</v>
      </c>
      <c r="EPW24" s="135"/>
      <c r="EPX24" s="135"/>
      <c r="EPY24" s="135"/>
      <c r="EPZ24" s="135"/>
      <c r="EQD24" s="135" t="s">
        <v>29</v>
      </c>
      <c r="EQE24" s="135"/>
      <c r="EQF24" s="135"/>
      <c r="EQG24" s="135"/>
      <c r="EQH24" s="135"/>
      <c r="EQL24" s="135" t="s">
        <v>29</v>
      </c>
      <c r="EQM24" s="135"/>
      <c r="EQN24" s="135"/>
      <c r="EQO24" s="135"/>
      <c r="EQP24" s="135"/>
      <c r="EQT24" s="135" t="s">
        <v>29</v>
      </c>
      <c r="EQU24" s="135"/>
      <c r="EQV24" s="135"/>
      <c r="EQW24" s="135"/>
      <c r="EQX24" s="135"/>
      <c r="ERB24" s="135" t="s">
        <v>29</v>
      </c>
      <c r="ERC24" s="135"/>
      <c r="ERD24" s="135"/>
      <c r="ERE24" s="135"/>
      <c r="ERF24" s="135"/>
      <c r="ERJ24" s="135" t="s">
        <v>29</v>
      </c>
      <c r="ERK24" s="135"/>
      <c r="ERL24" s="135"/>
      <c r="ERM24" s="135"/>
      <c r="ERN24" s="135"/>
      <c r="ERR24" s="135" t="s">
        <v>29</v>
      </c>
      <c r="ERS24" s="135"/>
      <c r="ERT24" s="135"/>
      <c r="ERU24" s="135"/>
      <c r="ERV24" s="135"/>
      <c r="ERZ24" s="135" t="s">
        <v>29</v>
      </c>
      <c r="ESA24" s="135"/>
      <c r="ESB24" s="135"/>
      <c r="ESC24" s="135"/>
      <c r="ESD24" s="135"/>
      <c r="ESH24" s="135" t="s">
        <v>29</v>
      </c>
      <c r="ESI24" s="135"/>
      <c r="ESJ24" s="135"/>
      <c r="ESK24" s="135"/>
      <c r="ESL24" s="135"/>
      <c r="ESP24" s="135" t="s">
        <v>29</v>
      </c>
      <c r="ESQ24" s="135"/>
      <c r="ESR24" s="135"/>
      <c r="ESS24" s="135"/>
      <c r="EST24" s="135"/>
      <c r="ESX24" s="135" t="s">
        <v>29</v>
      </c>
      <c r="ESY24" s="135"/>
      <c r="ESZ24" s="135"/>
      <c r="ETA24" s="135"/>
      <c r="ETB24" s="135"/>
      <c r="ETF24" s="135" t="s">
        <v>29</v>
      </c>
      <c r="ETG24" s="135"/>
      <c r="ETH24" s="135"/>
      <c r="ETI24" s="135"/>
      <c r="ETJ24" s="135"/>
      <c r="ETN24" s="135" t="s">
        <v>29</v>
      </c>
      <c r="ETO24" s="135"/>
      <c r="ETP24" s="135"/>
      <c r="ETQ24" s="135"/>
      <c r="ETR24" s="135"/>
      <c r="ETV24" s="135" t="s">
        <v>29</v>
      </c>
      <c r="ETW24" s="135"/>
      <c r="ETX24" s="135"/>
      <c r="ETY24" s="135"/>
      <c r="ETZ24" s="135"/>
      <c r="EUD24" s="135" t="s">
        <v>29</v>
      </c>
      <c r="EUE24" s="135"/>
      <c r="EUF24" s="135"/>
      <c r="EUG24" s="135"/>
      <c r="EUH24" s="135"/>
      <c r="EUL24" s="135" t="s">
        <v>29</v>
      </c>
      <c r="EUM24" s="135"/>
      <c r="EUN24" s="135"/>
      <c r="EUO24" s="135"/>
      <c r="EUP24" s="135"/>
      <c r="EUT24" s="135" t="s">
        <v>29</v>
      </c>
      <c r="EUU24" s="135"/>
      <c r="EUV24" s="135"/>
      <c r="EUW24" s="135"/>
      <c r="EUX24" s="135"/>
      <c r="EVB24" s="135" t="s">
        <v>29</v>
      </c>
      <c r="EVC24" s="135"/>
      <c r="EVD24" s="135"/>
      <c r="EVE24" s="135"/>
      <c r="EVF24" s="135"/>
      <c r="EVJ24" s="135" t="s">
        <v>29</v>
      </c>
      <c r="EVK24" s="135"/>
      <c r="EVL24" s="135"/>
      <c r="EVM24" s="135"/>
      <c r="EVN24" s="135"/>
      <c r="EVR24" s="135" t="s">
        <v>29</v>
      </c>
      <c r="EVS24" s="135"/>
      <c r="EVT24" s="135"/>
      <c r="EVU24" s="135"/>
      <c r="EVV24" s="135"/>
      <c r="EVZ24" s="135" t="s">
        <v>29</v>
      </c>
      <c r="EWA24" s="135"/>
      <c r="EWB24" s="135"/>
      <c r="EWC24" s="135"/>
      <c r="EWD24" s="135"/>
      <c r="EWH24" s="135" t="s">
        <v>29</v>
      </c>
      <c r="EWI24" s="135"/>
      <c r="EWJ24" s="135"/>
      <c r="EWK24" s="135"/>
      <c r="EWL24" s="135"/>
      <c r="EWP24" s="135" t="s">
        <v>29</v>
      </c>
      <c r="EWQ24" s="135"/>
      <c r="EWR24" s="135"/>
      <c r="EWS24" s="135"/>
      <c r="EWT24" s="135"/>
      <c r="EWX24" s="135" t="s">
        <v>29</v>
      </c>
      <c r="EWY24" s="135"/>
      <c r="EWZ24" s="135"/>
      <c r="EXA24" s="135"/>
      <c r="EXB24" s="135"/>
      <c r="EXF24" s="135" t="s">
        <v>29</v>
      </c>
      <c r="EXG24" s="135"/>
      <c r="EXH24" s="135"/>
      <c r="EXI24" s="135"/>
      <c r="EXJ24" s="135"/>
      <c r="EXN24" s="135" t="s">
        <v>29</v>
      </c>
      <c r="EXO24" s="135"/>
      <c r="EXP24" s="135"/>
      <c r="EXQ24" s="135"/>
      <c r="EXR24" s="135"/>
      <c r="EXV24" s="135" t="s">
        <v>29</v>
      </c>
      <c r="EXW24" s="135"/>
      <c r="EXX24" s="135"/>
      <c r="EXY24" s="135"/>
      <c r="EXZ24" s="135"/>
      <c r="EYD24" s="135" t="s">
        <v>29</v>
      </c>
      <c r="EYE24" s="135"/>
      <c r="EYF24" s="135"/>
      <c r="EYG24" s="135"/>
      <c r="EYH24" s="135"/>
      <c r="EYL24" s="135" t="s">
        <v>29</v>
      </c>
      <c r="EYM24" s="135"/>
      <c r="EYN24" s="135"/>
      <c r="EYO24" s="135"/>
      <c r="EYP24" s="135"/>
      <c r="EYT24" s="135" t="s">
        <v>29</v>
      </c>
      <c r="EYU24" s="135"/>
      <c r="EYV24" s="135"/>
      <c r="EYW24" s="135"/>
      <c r="EYX24" s="135"/>
      <c r="EZB24" s="135" t="s">
        <v>29</v>
      </c>
      <c r="EZC24" s="135"/>
      <c r="EZD24" s="135"/>
      <c r="EZE24" s="135"/>
      <c r="EZF24" s="135"/>
      <c r="EZJ24" s="135" t="s">
        <v>29</v>
      </c>
      <c r="EZK24" s="135"/>
      <c r="EZL24" s="135"/>
      <c r="EZM24" s="135"/>
      <c r="EZN24" s="135"/>
      <c r="EZR24" s="135" t="s">
        <v>29</v>
      </c>
      <c r="EZS24" s="135"/>
      <c r="EZT24" s="135"/>
      <c r="EZU24" s="135"/>
      <c r="EZV24" s="135"/>
      <c r="EZZ24" s="135" t="s">
        <v>29</v>
      </c>
      <c r="FAA24" s="135"/>
      <c r="FAB24" s="135"/>
      <c r="FAC24" s="135"/>
      <c r="FAD24" s="135"/>
      <c r="FAH24" s="135" t="s">
        <v>29</v>
      </c>
      <c r="FAI24" s="135"/>
      <c r="FAJ24" s="135"/>
      <c r="FAK24" s="135"/>
      <c r="FAL24" s="135"/>
      <c r="FAP24" s="135" t="s">
        <v>29</v>
      </c>
      <c r="FAQ24" s="135"/>
      <c r="FAR24" s="135"/>
      <c r="FAS24" s="135"/>
      <c r="FAT24" s="135"/>
      <c r="FAX24" s="135" t="s">
        <v>29</v>
      </c>
      <c r="FAY24" s="135"/>
      <c r="FAZ24" s="135"/>
      <c r="FBA24" s="135"/>
      <c r="FBB24" s="135"/>
      <c r="FBF24" s="135" t="s">
        <v>29</v>
      </c>
      <c r="FBG24" s="135"/>
      <c r="FBH24" s="135"/>
      <c r="FBI24" s="135"/>
      <c r="FBJ24" s="135"/>
      <c r="FBN24" s="135" t="s">
        <v>29</v>
      </c>
      <c r="FBO24" s="135"/>
      <c r="FBP24" s="135"/>
      <c r="FBQ24" s="135"/>
      <c r="FBR24" s="135"/>
      <c r="FBV24" s="135" t="s">
        <v>29</v>
      </c>
      <c r="FBW24" s="135"/>
      <c r="FBX24" s="135"/>
      <c r="FBY24" s="135"/>
      <c r="FBZ24" s="135"/>
      <c r="FCD24" s="135" t="s">
        <v>29</v>
      </c>
      <c r="FCE24" s="135"/>
      <c r="FCF24" s="135"/>
      <c r="FCG24" s="135"/>
      <c r="FCH24" s="135"/>
      <c r="FCL24" s="135" t="s">
        <v>29</v>
      </c>
      <c r="FCM24" s="135"/>
      <c r="FCN24" s="135"/>
      <c r="FCO24" s="135"/>
      <c r="FCP24" s="135"/>
      <c r="FCT24" s="135" t="s">
        <v>29</v>
      </c>
      <c r="FCU24" s="135"/>
      <c r="FCV24" s="135"/>
      <c r="FCW24" s="135"/>
      <c r="FCX24" s="135"/>
      <c r="FDB24" s="135" t="s">
        <v>29</v>
      </c>
      <c r="FDC24" s="135"/>
      <c r="FDD24" s="135"/>
      <c r="FDE24" s="135"/>
      <c r="FDF24" s="135"/>
      <c r="FDJ24" s="135" t="s">
        <v>29</v>
      </c>
      <c r="FDK24" s="135"/>
      <c r="FDL24" s="135"/>
      <c r="FDM24" s="135"/>
      <c r="FDN24" s="135"/>
      <c r="FDR24" s="135" t="s">
        <v>29</v>
      </c>
      <c r="FDS24" s="135"/>
      <c r="FDT24" s="135"/>
      <c r="FDU24" s="135"/>
      <c r="FDV24" s="135"/>
      <c r="FDZ24" s="135" t="s">
        <v>29</v>
      </c>
      <c r="FEA24" s="135"/>
      <c r="FEB24" s="135"/>
      <c r="FEC24" s="135"/>
      <c r="FED24" s="135"/>
      <c r="FEH24" s="135" t="s">
        <v>29</v>
      </c>
      <c r="FEI24" s="135"/>
      <c r="FEJ24" s="135"/>
      <c r="FEK24" s="135"/>
      <c r="FEL24" s="135"/>
      <c r="FEP24" s="135" t="s">
        <v>29</v>
      </c>
      <c r="FEQ24" s="135"/>
      <c r="FER24" s="135"/>
      <c r="FES24" s="135"/>
      <c r="FET24" s="135"/>
      <c r="FEX24" s="135" t="s">
        <v>29</v>
      </c>
      <c r="FEY24" s="135"/>
      <c r="FEZ24" s="135"/>
      <c r="FFA24" s="135"/>
      <c r="FFB24" s="135"/>
      <c r="FFF24" s="135" t="s">
        <v>29</v>
      </c>
      <c r="FFG24" s="135"/>
      <c r="FFH24" s="135"/>
      <c r="FFI24" s="135"/>
      <c r="FFJ24" s="135"/>
      <c r="FFN24" s="135" t="s">
        <v>29</v>
      </c>
      <c r="FFO24" s="135"/>
      <c r="FFP24" s="135"/>
      <c r="FFQ24" s="135"/>
      <c r="FFR24" s="135"/>
      <c r="FFV24" s="135" t="s">
        <v>29</v>
      </c>
      <c r="FFW24" s="135"/>
      <c r="FFX24" s="135"/>
      <c r="FFY24" s="135"/>
      <c r="FFZ24" s="135"/>
      <c r="FGD24" s="135" t="s">
        <v>29</v>
      </c>
      <c r="FGE24" s="135"/>
      <c r="FGF24" s="135"/>
      <c r="FGG24" s="135"/>
      <c r="FGH24" s="135"/>
      <c r="FGL24" s="135" t="s">
        <v>29</v>
      </c>
      <c r="FGM24" s="135"/>
      <c r="FGN24" s="135"/>
      <c r="FGO24" s="135"/>
      <c r="FGP24" s="135"/>
      <c r="FGT24" s="135" t="s">
        <v>29</v>
      </c>
      <c r="FGU24" s="135"/>
      <c r="FGV24" s="135"/>
      <c r="FGW24" s="135"/>
      <c r="FGX24" s="135"/>
      <c r="FHB24" s="135" t="s">
        <v>29</v>
      </c>
      <c r="FHC24" s="135"/>
      <c r="FHD24" s="135"/>
      <c r="FHE24" s="135"/>
      <c r="FHF24" s="135"/>
      <c r="FHJ24" s="135" t="s">
        <v>29</v>
      </c>
      <c r="FHK24" s="135"/>
      <c r="FHL24" s="135"/>
      <c r="FHM24" s="135"/>
      <c r="FHN24" s="135"/>
      <c r="FHR24" s="135" t="s">
        <v>29</v>
      </c>
      <c r="FHS24" s="135"/>
      <c r="FHT24" s="135"/>
      <c r="FHU24" s="135"/>
      <c r="FHV24" s="135"/>
      <c r="FHZ24" s="135" t="s">
        <v>29</v>
      </c>
      <c r="FIA24" s="135"/>
      <c r="FIB24" s="135"/>
      <c r="FIC24" s="135"/>
      <c r="FID24" s="135"/>
      <c r="FIH24" s="135" t="s">
        <v>29</v>
      </c>
      <c r="FII24" s="135"/>
      <c r="FIJ24" s="135"/>
      <c r="FIK24" s="135"/>
      <c r="FIL24" s="135"/>
      <c r="FIP24" s="135" t="s">
        <v>29</v>
      </c>
      <c r="FIQ24" s="135"/>
      <c r="FIR24" s="135"/>
      <c r="FIS24" s="135"/>
      <c r="FIT24" s="135"/>
      <c r="FIX24" s="135" t="s">
        <v>29</v>
      </c>
      <c r="FIY24" s="135"/>
      <c r="FIZ24" s="135"/>
      <c r="FJA24" s="135"/>
      <c r="FJB24" s="135"/>
      <c r="FJF24" s="135" t="s">
        <v>29</v>
      </c>
      <c r="FJG24" s="135"/>
      <c r="FJH24" s="135"/>
      <c r="FJI24" s="135"/>
      <c r="FJJ24" s="135"/>
      <c r="FJN24" s="135" t="s">
        <v>29</v>
      </c>
      <c r="FJO24" s="135"/>
      <c r="FJP24" s="135"/>
      <c r="FJQ24" s="135"/>
      <c r="FJR24" s="135"/>
      <c r="FJV24" s="135" t="s">
        <v>29</v>
      </c>
      <c r="FJW24" s="135"/>
      <c r="FJX24" s="135"/>
      <c r="FJY24" s="135"/>
      <c r="FJZ24" s="135"/>
      <c r="FKD24" s="135" t="s">
        <v>29</v>
      </c>
      <c r="FKE24" s="135"/>
      <c r="FKF24" s="135"/>
      <c r="FKG24" s="135"/>
      <c r="FKH24" s="135"/>
      <c r="FKL24" s="135" t="s">
        <v>29</v>
      </c>
      <c r="FKM24" s="135"/>
      <c r="FKN24" s="135"/>
      <c r="FKO24" s="135"/>
      <c r="FKP24" s="135"/>
      <c r="FKT24" s="135" t="s">
        <v>29</v>
      </c>
      <c r="FKU24" s="135"/>
      <c r="FKV24" s="135"/>
      <c r="FKW24" s="135"/>
      <c r="FKX24" s="135"/>
      <c r="FLB24" s="135" t="s">
        <v>29</v>
      </c>
      <c r="FLC24" s="135"/>
      <c r="FLD24" s="135"/>
      <c r="FLE24" s="135"/>
      <c r="FLF24" s="135"/>
      <c r="FLJ24" s="135" t="s">
        <v>29</v>
      </c>
      <c r="FLK24" s="135"/>
      <c r="FLL24" s="135"/>
      <c r="FLM24" s="135"/>
      <c r="FLN24" s="135"/>
      <c r="FLR24" s="135" t="s">
        <v>29</v>
      </c>
      <c r="FLS24" s="135"/>
      <c r="FLT24" s="135"/>
      <c r="FLU24" s="135"/>
      <c r="FLV24" s="135"/>
      <c r="FLZ24" s="135" t="s">
        <v>29</v>
      </c>
      <c r="FMA24" s="135"/>
      <c r="FMB24" s="135"/>
      <c r="FMC24" s="135"/>
      <c r="FMD24" s="135"/>
      <c r="FMH24" s="135" t="s">
        <v>29</v>
      </c>
      <c r="FMI24" s="135"/>
      <c r="FMJ24" s="135"/>
      <c r="FMK24" s="135"/>
      <c r="FML24" s="135"/>
      <c r="FMP24" s="135" t="s">
        <v>29</v>
      </c>
      <c r="FMQ24" s="135"/>
      <c r="FMR24" s="135"/>
      <c r="FMS24" s="135"/>
      <c r="FMT24" s="135"/>
      <c r="FMX24" s="135" t="s">
        <v>29</v>
      </c>
      <c r="FMY24" s="135"/>
      <c r="FMZ24" s="135"/>
      <c r="FNA24" s="135"/>
      <c r="FNB24" s="135"/>
      <c r="FNF24" s="135" t="s">
        <v>29</v>
      </c>
      <c r="FNG24" s="135"/>
      <c r="FNH24" s="135"/>
      <c r="FNI24" s="135"/>
      <c r="FNJ24" s="135"/>
      <c r="FNN24" s="135" t="s">
        <v>29</v>
      </c>
      <c r="FNO24" s="135"/>
      <c r="FNP24" s="135"/>
      <c r="FNQ24" s="135"/>
      <c r="FNR24" s="135"/>
      <c r="FNV24" s="135" t="s">
        <v>29</v>
      </c>
      <c r="FNW24" s="135"/>
      <c r="FNX24" s="135"/>
      <c r="FNY24" s="135"/>
      <c r="FNZ24" s="135"/>
      <c r="FOD24" s="135" t="s">
        <v>29</v>
      </c>
      <c r="FOE24" s="135"/>
      <c r="FOF24" s="135"/>
      <c r="FOG24" s="135"/>
      <c r="FOH24" s="135"/>
      <c r="FOL24" s="135" t="s">
        <v>29</v>
      </c>
      <c r="FOM24" s="135"/>
      <c r="FON24" s="135"/>
      <c r="FOO24" s="135"/>
      <c r="FOP24" s="135"/>
      <c r="FOT24" s="135" t="s">
        <v>29</v>
      </c>
      <c r="FOU24" s="135"/>
      <c r="FOV24" s="135"/>
      <c r="FOW24" s="135"/>
      <c r="FOX24" s="135"/>
      <c r="FPB24" s="135" t="s">
        <v>29</v>
      </c>
      <c r="FPC24" s="135"/>
      <c r="FPD24" s="135"/>
      <c r="FPE24" s="135"/>
      <c r="FPF24" s="135"/>
      <c r="FPJ24" s="135" t="s">
        <v>29</v>
      </c>
      <c r="FPK24" s="135"/>
      <c r="FPL24" s="135"/>
      <c r="FPM24" s="135"/>
      <c r="FPN24" s="135"/>
      <c r="FPR24" s="135" t="s">
        <v>29</v>
      </c>
      <c r="FPS24" s="135"/>
      <c r="FPT24" s="135"/>
      <c r="FPU24" s="135"/>
      <c r="FPV24" s="135"/>
      <c r="FPZ24" s="135" t="s">
        <v>29</v>
      </c>
      <c r="FQA24" s="135"/>
      <c r="FQB24" s="135"/>
      <c r="FQC24" s="135"/>
      <c r="FQD24" s="135"/>
      <c r="FQH24" s="135" t="s">
        <v>29</v>
      </c>
      <c r="FQI24" s="135"/>
      <c r="FQJ24" s="135"/>
      <c r="FQK24" s="135"/>
      <c r="FQL24" s="135"/>
      <c r="FQP24" s="135" t="s">
        <v>29</v>
      </c>
      <c r="FQQ24" s="135"/>
      <c r="FQR24" s="135"/>
      <c r="FQS24" s="135"/>
      <c r="FQT24" s="135"/>
      <c r="FQX24" s="135" t="s">
        <v>29</v>
      </c>
      <c r="FQY24" s="135"/>
      <c r="FQZ24" s="135"/>
      <c r="FRA24" s="135"/>
      <c r="FRB24" s="135"/>
      <c r="FRF24" s="135" t="s">
        <v>29</v>
      </c>
      <c r="FRG24" s="135"/>
      <c r="FRH24" s="135"/>
      <c r="FRI24" s="135"/>
      <c r="FRJ24" s="135"/>
      <c r="FRN24" s="135" t="s">
        <v>29</v>
      </c>
      <c r="FRO24" s="135"/>
      <c r="FRP24" s="135"/>
      <c r="FRQ24" s="135"/>
      <c r="FRR24" s="135"/>
      <c r="FRV24" s="135" t="s">
        <v>29</v>
      </c>
      <c r="FRW24" s="135"/>
      <c r="FRX24" s="135"/>
      <c r="FRY24" s="135"/>
      <c r="FRZ24" s="135"/>
      <c r="FSD24" s="135" t="s">
        <v>29</v>
      </c>
      <c r="FSE24" s="135"/>
      <c r="FSF24" s="135"/>
      <c r="FSG24" s="135"/>
      <c r="FSH24" s="135"/>
      <c r="FSL24" s="135" t="s">
        <v>29</v>
      </c>
      <c r="FSM24" s="135"/>
      <c r="FSN24" s="135"/>
      <c r="FSO24" s="135"/>
      <c r="FSP24" s="135"/>
      <c r="FST24" s="135" t="s">
        <v>29</v>
      </c>
      <c r="FSU24" s="135"/>
      <c r="FSV24" s="135"/>
      <c r="FSW24" s="135"/>
      <c r="FSX24" s="135"/>
      <c r="FTB24" s="135" t="s">
        <v>29</v>
      </c>
      <c r="FTC24" s="135"/>
      <c r="FTD24" s="135"/>
      <c r="FTE24" s="135"/>
      <c r="FTF24" s="135"/>
      <c r="FTJ24" s="135" t="s">
        <v>29</v>
      </c>
      <c r="FTK24" s="135"/>
      <c r="FTL24" s="135"/>
      <c r="FTM24" s="135"/>
      <c r="FTN24" s="135"/>
      <c r="FTR24" s="135" t="s">
        <v>29</v>
      </c>
      <c r="FTS24" s="135"/>
      <c r="FTT24" s="135"/>
      <c r="FTU24" s="135"/>
      <c r="FTV24" s="135"/>
      <c r="FTZ24" s="135" t="s">
        <v>29</v>
      </c>
      <c r="FUA24" s="135"/>
      <c r="FUB24" s="135"/>
      <c r="FUC24" s="135"/>
      <c r="FUD24" s="135"/>
      <c r="FUH24" s="135" t="s">
        <v>29</v>
      </c>
      <c r="FUI24" s="135"/>
      <c r="FUJ24" s="135"/>
      <c r="FUK24" s="135"/>
      <c r="FUL24" s="135"/>
      <c r="FUP24" s="135" t="s">
        <v>29</v>
      </c>
      <c r="FUQ24" s="135"/>
      <c r="FUR24" s="135"/>
      <c r="FUS24" s="135"/>
      <c r="FUT24" s="135"/>
      <c r="FUX24" s="135" t="s">
        <v>29</v>
      </c>
      <c r="FUY24" s="135"/>
      <c r="FUZ24" s="135"/>
      <c r="FVA24" s="135"/>
      <c r="FVB24" s="135"/>
      <c r="FVF24" s="135" t="s">
        <v>29</v>
      </c>
      <c r="FVG24" s="135"/>
      <c r="FVH24" s="135"/>
      <c r="FVI24" s="135"/>
      <c r="FVJ24" s="135"/>
      <c r="FVN24" s="135" t="s">
        <v>29</v>
      </c>
      <c r="FVO24" s="135"/>
      <c r="FVP24" s="135"/>
      <c r="FVQ24" s="135"/>
      <c r="FVR24" s="135"/>
      <c r="FVV24" s="135" t="s">
        <v>29</v>
      </c>
      <c r="FVW24" s="135"/>
      <c r="FVX24" s="135"/>
      <c r="FVY24" s="135"/>
      <c r="FVZ24" s="135"/>
      <c r="FWD24" s="135" t="s">
        <v>29</v>
      </c>
      <c r="FWE24" s="135"/>
      <c r="FWF24" s="135"/>
      <c r="FWG24" s="135"/>
      <c r="FWH24" s="135"/>
      <c r="FWL24" s="135" t="s">
        <v>29</v>
      </c>
      <c r="FWM24" s="135"/>
      <c r="FWN24" s="135"/>
      <c r="FWO24" s="135"/>
      <c r="FWP24" s="135"/>
      <c r="FWT24" s="135" t="s">
        <v>29</v>
      </c>
      <c r="FWU24" s="135"/>
      <c r="FWV24" s="135"/>
      <c r="FWW24" s="135"/>
      <c r="FWX24" s="135"/>
      <c r="FXB24" s="135" t="s">
        <v>29</v>
      </c>
      <c r="FXC24" s="135"/>
      <c r="FXD24" s="135"/>
      <c r="FXE24" s="135"/>
      <c r="FXF24" s="135"/>
      <c r="FXJ24" s="135" t="s">
        <v>29</v>
      </c>
      <c r="FXK24" s="135"/>
      <c r="FXL24" s="135"/>
      <c r="FXM24" s="135"/>
      <c r="FXN24" s="135"/>
      <c r="FXR24" s="135" t="s">
        <v>29</v>
      </c>
      <c r="FXS24" s="135"/>
      <c r="FXT24" s="135"/>
      <c r="FXU24" s="135"/>
      <c r="FXV24" s="135"/>
      <c r="FXZ24" s="135" t="s">
        <v>29</v>
      </c>
      <c r="FYA24" s="135"/>
      <c r="FYB24" s="135"/>
      <c r="FYC24" s="135"/>
      <c r="FYD24" s="135"/>
      <c r="FYH24" s="135" t="s">
        <v>29</v>
      </c>
      <c r="FYI24" s="135"/>
      <c r="FYJ24" s="135"/>
      <c r="FYK24" s="135"/>
      <c r="FYL24" s="135"/>
      <c r="FYP24" s="135" t="s">
        <v>29</v>
      </c>
      <c r="FYQ24" s="135"/>
      <c r="FYR24" s="135"/>
      <c r="FYS24" s="135"/>
      <c r="FYT24" s="135"/>
      <c r="FYX24" s="135" t="s">
        <v>29</v>
      </c>
      <c r="FYY24" s="135"/>
      <c r="FYZ24" s="135"/>
      <c r="FZA24" s="135"/>
      <c r="FZB24" s="135"/>
      <c r="FZF24" s="135" t="s">
        <v>29</v>
      </c>
      <c r="FZG24" s="135"/>
      <c r="FZH24" s="135"/>
      <c r="FZI24" s="135"/>
      <c r="FZJ24" s="135"/>
      <c r="FZN24" s="135" t="s">
        <v>29</v>
      </c>
      <c r="FZO24" s="135"/>
      <c r="FZP24" s="135"/>
      <c r="FZQ24" s="135"/>
      <c r="FZR24" s="135"/>
      <c r="FZV24" s="135" t="s">
        <v>29</v>
      </c>
      <c r="FZW24" s="135"/>
      <c r="FZX24" s="135"/>
      <c r="FZY24" s="135"/>
      <c r="FZZ24" s="135"/>
      <c r="GAD24" s="135" t="s">
        <v>29</v>
      </c>
      <c r="GAE24" s="135"/>
      <c r="GAF24" s="135"/>
      <c r="GAG24" s="135"/>
      <c r="GAH24" s="135"/>
      <c r="GAL24" s="135" t="s">
        <v>29</v>
      </c>
      <c r="GAM24" s="135"/>
      <c r="GAN24" s="135"/>
      <c r="GAO24" s="135"/>
      <c r="GAP24" s="135"/>
      <c r="GAT24" s="135" t="s">
        <v>29</v>
      </c>
      <c r="GAU24" s="135"/>
      <c r="GAV24" s="135"/>
      <c r="GAW24" s="135"/>
      <c r="GAX24" s="135"/>
      <c r="GBB24" s="135" t="s">
        <v>29</v>
      </c>
      <c r="GBC24" s="135"/>
      <c r="GBD24" s="135"/>
      <c r="GBE24" s="135"/>
      <c r="GBF24" s="135"/>
      <c r="GBJ24" s="135" t="s">
        <v>29</v>
      </c>
      <c r="GBK24" s="135"/>
      <c r="GBL24" s="135"/>
      <c r="GBM24" s="135"/>
      <c r="GBN24" s="135"/>
      <c r="GBR24" s="135" t="s">
        <v>29</v>
      </c>
      <c r="GBS24" s="135"/>
      <c r="GBT24" s="135"/>
      <c r="GBU24" s="135"/>
      <c r="GBV24" s="135"/>
      <c r="GBZ24" s="135" t="s">
        <v>29</v>
      </c>
      <c r="GCA24" s="135"/>
      <c r="GCB24" s="135"/>
      <c r="GCC24" s="135"/>
      <c r="GCD24" s="135"/>
      <c r="GCH24" s="135" t="s">
        <v>29</v>
      </c>
      <c r="GCI24" s="135"/>
      <c r="GCJ24" s="135"/>
      <c r="GCK24" s="135"/>
      <c r="GCL24" s="135"/>
      <c r="GCP24" s="135" t="s">
        <v>29</v>
      </c>
      <c r="GCQ24" s="135"/>
      <c r="GCR24" s="135"/>
      <c r="GCS24" s="135"/>
      <c r="GCT24" s="135"/>
      <c r="GCX24" s="135" t="s">
        <v>29</v>
      </c>
      <c r="GCY24" s="135"/>
      <c r="GCZ24" s="135"/>
      <c r="GDA24" s="135"/>
      <c r="GDB24" s="135"/>
      <c r="GDF24" s="135" t="s">
        <v>29</v>
      </c>
      <c r="GDG24" s="135"/>
      <c r="GDH24" s="135"/>
      <c r="GDI24" s="135"/>
      <c r="GDJ24" s="135"/>
      <c r="GDN24" s="135" t="s">
        <v>29</v>
      </c>
      <c r="GDO24" s="135"/>
      <c r="GDP24" s="135"/>
      <c r="GDQ24" s="135"/>
      <c r="GDR24" s="135"/>
      <c r="GDV24" s="135" t="s">
        <v>29</v>
      </c>
      <c r="GDW24" s="135"/>
      <c r="GDX24" s="135"/>
      <c r="GDY24" s="135"/>
      <c r="GDZ24" s="135"/>
      <c r="GED24" s="135" t="s">
        <v>29</v>
      </c>
      <c r="GEE24" s="135"/>
      <c r="GEF24" s="135"/>
      <c r="GEG24" s="135"/>
      <c r="GEH24" s="135"/>
      <c r="GEL24" s="135" t="s">
        <v>29</v>
      </c>
      <c r="GEM24" s="135"/>
      <c r="GEN24" s="135"/>
      <c r="GEO24" s="135"/>
      <c r="GEP24" s="135"/>
      <c r="GET24" s="135" t="s">
        <v>29</v>
      </c>
      <c r="GEU24" s="135"/>
      <c r="GEV24" s="135"/>
      <c r="GEW24" s="135"/>
      <c r="GEX24" s="135"/>
      <c r="GFB24" s="135" t="s">
        <v>29</v>
      </c>
      <c r="GFC24" s="135"/>
      <c r="GFD24" s="135"/>
      <c r="GFE24" s="135"/>
      <c r="GFF24" s="135"/>
      <c r="GFJ24" s="135" t="s">
        <v>29</v>
      </c>
      <c r="GFK24" s="135"/>
      <c r="GFL24" s="135"/>
      <c r="GFM24" s="135"/>
      <c r="GFN24" s="135"/>
      <c r="GFR24" s="135" t="s">
        <v>29</v>
      </c>
      <c r="GFS24" s="135"/>
      <c r="GFT24" s="135"/>
      <c r="GFU24" s="135"/>
      <c r="GFV24" s="135"/>
      <c r="GFZ24" s="135" t="s">
        <v>29</v>
      </c>
      <c r="GGA24" s="135"/>
      <c r="GGB24" s="135"/>
      <c r="GGC24" s="135"/>
      <c r="GGD24" s="135"/>
      <c r="GGH24" s="135" t="s">
        <v>29</v>
      </c>
      <c r="GGI24" s="135"/>
      <c r="GGJ24" s="135"/>
      <c r="GGK24" s="135"/>
      <c r="GGL24" s="135"/>
      <c r="GGP24" s="135" t="s">
        <v>29</v>
      </c>
      <c r="GGQ24" s="135"/>
      <c r="GGR24" s="135"/>
      <c r="GGS24" s="135"/>
      <c r="GGT24" s="135"/>
      <c r="GGX24" s="135" t="s">
        <v>29</v>
      </c>
      <c r="GGY24" s="135"/>
      <c r="GGZ24" s="135"/>
      <c r="GHA24" s="135"/>
      <c r="GHB24" s="135"/>
      <c r="GHF24" s="135" t="s">
        <v>29</v>
      </c>
      <c r="GHG24" s="135"/>
      <c r="GHH24" s="135"/>
      <c r="GHI24" s="135"/>
      <c r="GHJ24" s="135"/>
      <c r="GHN24" s="135" t="s">
        <v>29</v>
      </c>
      <c r="GHO24" s="135"/>
      <c r="GHP24" s="135"/>
      <c r="GHQ24" s="135"/>
      <c r="GHR24" s="135"/>
      <c r="GHV24" s="135" t="s">
        <v>29</v>
      </c>
      <c r="GHW24" s="135"/>
      <c r="GHX24" s="135"/>
      <c r="GHY24" s="135"/>
      <c r="GHZ24" s="135"/>
      <c r="GID24" s="135" t="s">
        <v>29</v>
      </c>
      <c r="GIE24" s="135"/>
      <c r="GIF24" s="135"/>
      <c r="GIG24" s="135"/>
      <c r="GIH24" s="135"/>
      <c r="GIL24" s="135" t="s">
        <v>29</v>
      </c>
      <c r="GIM24" s="135"/>
      <c r="GIN24" s="135"/>
      <c r="GIO24" s="135"/>
      <c r="GIP24" s="135"/>
      <c r="GIT24" s="135" t="s">
        <v>29</v>
      </c>
      <c r="GIU24" s="135"/>
      <c r="GIV24" s="135"/>
      <c r="GIW24" s="135"/>
      <c r="GIX24" s="135"/>
      <c r="GJB24" s="135" t="s">
        <v>29</v>
      </c>
      <c r="GJC24" s="135"/>
      <c r="GJD24" s="135"/>
      <c r="GJE24" s="135"/>
      <c r="GJF24" s="135"/>
      <c r="GJJ24" s="135" t="s">
        <v>29</v>
      </c>
      <c r="GJK24" s="135"/>
      <c r="GJL24" s="135"/>
      <c r="GJM24" s="135"/>
      <c r="GJN24" s="135"/>
      <c r="GJR24" s="135" t="s">
        <v>29</v>
      </c>
      <c r="GJS24" s="135"/>
      <c r="GJT24" s="135"/>
      <c r="GJU24" s="135"/>
      <c r="GJV24" s="135"/>
      <c r="GJZ24" s="135" t="s">
        <v>29</v>
      </c>
      <c r="GKA24" s="135"/>
      <c r="GKB24" s="135"/>
      <c r="GKC24" s="135"/>
      <c r="GKD24" s="135"/>
      <c r="GKH24" s="135" t="s">
        <v>29</v>
      </c>
      <c r="GKI24" s="135"/>
      <c r="GKJ24" s="135"/>
      <c r="GKK24" s="135"/>
      <c r="GKL24" s="135"/>
      <c r="GKP24" s="135" t="s">
        <v>29</v>
      </c>
      <c r="GKQ24" s="135"/>
      <c r="GKR24" s="135"/>
      <c r="GKS24" s="135"/>
      <c r="GKT24" s="135"/>
      <c r="GKX24" s="135" t="s">
        <v>29</v>
      </c>
      <c r="GKY24" s="135"/>
      <c r="GKZ24" s="135"/>
      <c r="GLA24" s="135"/>
      <c r="GLB24" s="135"/>
      <c r="GLF24" s="135" t="s">
        <v>29</v>
      </c>
      <c r="GLG24" s="135"/>
      <c r="GLH24" s="135"/>
      <c r="GLI24" s="135"/>
      <c r="GLJ24" s="135"/>
      <c r="GLN24" s="135" t="s">
        <v>29</v>
      </c>
      <c r="GLO24" s="135"/>
      <c r="GLP24" s="135"/>
      <c r="GLQ24" s="135"/>
      <c r="GLR24" s="135"/>
      <c r="GLV24" s="135" t="s">
        <v>29</v>
      </c>
      <c r="GLW24" s="135"/>
      <c r="GLX24" s="135"/>
      <c r="GLY24" s="135"/>
      <c r="GLZ24" s="135"/>
      <c r="GMD24" s="135" t="s">
        <v>29</v>
      </c>
      <c r="GME24" s="135"/>
      <c r="GMF24" s="135"/>
      <c r="GMG24" s="135"/>
      <c r="GMH24" s="135"/>
      <c r="GML24" s="135" t="s">
        <v>29</v>
      </c>
      <c r="GMM24" s="135"/>
      <c r="GMN24" s="135"/>
      <c r="GMO24" s="135"/>
      <c r="GMP24" s="135"/>
      <c r="GMT24" s="135" t="s">
        <v>29</v>
      </c>
      <c r="GMU24" s="135"/>
      <c r="GMV24" s="135"/>
      <c r="GMW24" s="135"/>
      <c r="GMX24" s="135"/>
      <c r="GNB24" s="135" t="s">
        <v>29</v>
      </c>
      <c r="GNC24" s="135"/>
      <c r="GND24" s="135"/>
      <c r="GNE24" s="135"/>
      <c r="GNF24" s="135"/>
      <c r="GNJ24" s="135" t="s">
        <v>29</v>
      </c>
      <c r="GNK24" s="135"/>
      <c r="GNL24" s="135"/>
      <c r="GNM24" s="135"/>
      <c r="GNN24" s="135"/>
      <c r="GNR24" s="135" t="s">
        <v>29</v>
      </c>
      <c r="GNS24" s="135"/>
      <c r="GNT24" s="135"/>
      <c r="GNU24" s="135"/>
      <c r="GNV24" s="135"/>
      <c r="GNZ24" s="135" t="s">
        <v>29</v>
      </c>
      <c r="GOA24" s="135"/>
      <c r="GOB24" s="135"/>
      <c r="GOC24" s="135"/>
      <c r="GOD24" s="135"/>
      <c r="GOH24" s="135" t="s">
        <v>29</v>
      </c>
      <c r="GOI24" s="135"/>
      <c r="GOJ24" s="135"/>
      <c r="GOK24" s="135"/>
      <c r="GOL24" s="135"/>
      <c r="GOP24" s="135" t="s">
        <v>29</v>
      </c>
      <c r="GOQ24" s="135"/>
      <c r="GOR24" s="135"/>
      <c r="GOS24" s="135"/>
      <c r="GOT24" s="135"/>
      <c r="GOX24" s="135" t="s">
        <v>29</v>
      </c>
      <c r="GOY24" s="135"/>
      <c r="GOZ24" s="135"/>
      <c r="GPA24" s="135"/>
      <c r="GPB24" s="135"/>
      <c r="GPF24" s="135" t="s">
        <v>29</v>
      </c>
      <c r="GPG24" s="135"/>
      <c r="GPH24" s="135"/>
      <c r="GPI24" s="135"/>
      <c r="GPJ24" s="135"/>
      <c r="GPN24" s="135" t="s">
        <v>29</v>
      </c>
      <c r="GPO24" s="135"/>
      <c r="GPP24" s="135"/>
      <c r="GPQ24" s="135"/>
      <c r="GPR24" s="135"/>
      <c r="GPV24" s="135" t="s">
        <v>29</v>
      </c>
      <c r="GPW24" s="135"/>
      <c r="GPX24" s="135"/>
      <c r="GPY24" s="135"/>
      <c r="GPZ24" s="135"/>
      <c r="GQD24" s="135" t="s">
        <v>29</v>
      </c>
      <c r="GQE24" s="135"/>
      <c r="GQF24" s="135"/>
      <c r="GQG24" s="135"/>
      <c r="GQH24" s="135"/>
      <c r="GQL24" s="135" t="s">
        <v>29</v>
      </c>
      <c r="GQM24" s="135"/>
      <c r="GQN24" s="135"/>
      <c r="GQO24" s="135"/>
      <c r="GQP24" s="135"/>
      <c r="GQT24" s="135" t="s">
        <v>29</v>
      </c>
      <c r="GQU24" s="135"/>
      <c r="GQV24" s="135"/>
      <c r="GQW24" s="135"/>
      <c r="GQX24" s="135"/>
      <c r="GRB24" s="135" t="s">
        <v>29</v>
      </c>
      <c r="GRC24" s="135"/>
      <c r="GRD24" s="135"/>
      <c r="GRE24" s="135"/>
      <c r="GRF24" s="135"/>
      <c r="GRJ24" s="135" t="s">
        <v>29</v>
      </c>
      <c r="GRK24" s="135"/>
      <c r="GRL24" s="135"/>
      <c r="GRM24" s="135"/>
      <c r="GRN24" s="135"/>
      <c r="GRR24" s="135" t="s">
        <v>29</v>
      </c>
      <c r="GRS24" s="135"/>
      <c r="GRT24" s="135"/>
      <c r="GRU24" s="135"/>
      <c r="GRV24" s="135"/>
      <c r="GRZ24" s="135" t="s">
        <v>29</v>
      </c>
      <c r="GSA24" s="135"/>
      <c r="GSB24" s="135"/>
      <c r="GSC24" s="135"/>
      <c r="GSD24" s="135"/>
      <c r="GSH24" s="135" t="s">
        <v>29</v>
      </c>
      <c r="GSI24" s="135"/>
      <c r="GSJ24" s="135"/>
      <c r="GSK24" s="135"/>
      <c r="GSL24" s="135"/>
      <c r="GSP24" s="135" t="s">
        <v>29</v>
      </c>
      <c r="GSQ24" s="135"/>
      <c r="GSR24" s="135"/>
      <c r="GSS24" s="135"/>
      <c r="GST24" s="135"/>
      <c r="GSX24" s="135" t="s">
        <v>29</v>
      </c>
      <c r="GSY24" s="135"/>
      <c r="GSZ24" s="135"/>
      <c r="GTA24" s="135"/>
      <c r="GTB24" s="135"/>
      <c r="GTF24" s="135" t="s">
        <v>29</v>
      </c>
      <c r="GTG24" s="135"/>
      <c r="GTH24" s="135"/>
      <c r="GTI24" s="135"/>
      <c r="GTJ24" s="135"/>
      <c r="GTN24" s="135" t="s">
        <v>29</v>
      </c>
      <c r="GTO24" s="135"/>
      <c r="GTP24" s="135"/>
      <c r="GTQ24" s="135"/>
      <c r="GTR24" s="135"/>
      <c r="GTV24" s="135" t="s">
        <v>29</v>
      </c>
      <c r="GTW24" s="135"/>
      <c r="GTX24" s="135"/>
      <c r="GTY24" s="135"/>
      <c r="GTZ24" s="135"/>
      <c r="GUD24" s="135" t="s">
        <v>29</v>
      </c>
      <c r="GUE24" s="135"/>
      <c r="GUF24" s="135"/>
      <c r="GUG24" s="135"/>
      <c r="GUH24" s="135"/>
      <c r="GUL24" s="135" t="s">
        <v>29</v>
      </c>
      <c r="GUM24" s="135"/>
      <c r="GUN24" s="135"/>
      <c r="GUO24" s="135"/>
      <c r="GUP24" s="135"/>
      <c r="GUT24" s="135" t="s">
        <v>29</v>
      </c>
      <c r="GUU24" s="135"/>
      <c r="GUV24" s="135"/>
      <c r="GUW24" s="135"/>
      <c r="GUX24" s="135"/>
      <c r="GVB24" s="135" t="s">
        <v>29</v>
      </c>
      <c r="GVC24" s="135"/>
      <c r="GVD24" s="135"/>
      <c r="GVE24" s="135"/>
      <c r="GVF24" s="135"/>
      <c r="GVJ24" s="135" t="s">
        <v>29</v>
      </c>
      <c r="GVK24" s="135"/>
      <c r="GVL24" s="135"/>
      <c r="GVM24" s="135"/>
      <c r="GVN24" s="135"/>
      <c r="GVR24" s="135" t="s">
        <v>29</v>
      </c>
      <c r="GVS24" s="135"/>
      <c r="GVT24" s="135"/>
      <c r="GVU24" s="135"/>
      <c r="GVV24" s="135"/>
      <c r="GVZ24" s="135" t="s">
        <v>29</v>
      </c>
      <c r="GWA24" s="135"/>
      <c r="GWB24" s="135"/>
      <c r="GWC24" s="135"/>
      <c r="GWD24" s="135"/>
      <c r="GWH24" s="135" t="s">
        <v>29</v>
      </c>
      <c r="GWI24" s="135"/>
      <c r="GWJ24" s="135"/>
      <c r="GWK24" s="135"/>
      <c r="GWL24" s="135"/>
      <c r="GWP24" s="135" t="s">
        <v>29</v>
      </c>
      <c r="GWQ24" s="135"/>
      <c r="GWR24" s="135"/>
      <c r="GWS24" s="135"/>
      <c r="GWT24" s="135"/>
      <c r="GWX24" s="135" t="s">
        <v>29</v>
      </c>
      <c r="GWY24" s="135"/>
      <c r="GWZ24" s="135"/>
      <c r="GXA24" s="135"/>
      <c r="GXB24" s="135"/>
      <c r="GXF24" s="135" t="s">
        <v>29</v>
      </c>
      <c r="GXG24" s="135"/>
      <c r="GXH24" s="135"/>
      <c r="GXI24" s="135"/>
      <c r="GXJ24" s="135"/>
      <c r="GXN24" s="135" t="s">
        <v>29</v>
      </c>
      <c r="GXO24" s="135"/>
      <c r="GXP24" s="135"/>
      <c r="GXQ24" s="135"/>
      <c r="GXR24" s="135"/>
      <c r="GXV24" s="135" t="s">
        <v>29</v>
      </c>
      <c r="GXW24" s="135"/>
      <c r="GXX24" s="135"/>
      <c r="GXY24" s="135"/>
      <c r="GXZ24" s="135"/>
      <c r="GYD24" s="135" t="s">
        <v>29</v>
      </c>
      <c r="GYE24" s="135"/>
      <c r="GYF24" s="135"/>
      <c r="GYG24" s="135"/>
      <c r="GYH24" s="135"/>
      <c r="GYL24" s="135" t="s">
        <v>29</v>
      </c>
      <c r="GYM24" s="135"/>
      <c r="GYN24" s="135"/>
      <c r="GYO24" s="135"/>
      <c r="GYP24" s="135"/>
      <c r="GYT24" s="135" t="s">
        <v>29</v>
      </c>
      <c r="GYU24" s="135"/>
      <c r="GYV24" s="135"/>
      <c r="GYW24" s="135"/>
      <c r="GYX24" s="135"/>
      <c r="GZB24" s="135" t="s">
        <v>29</v>
      </c>
      <c r="GZC24" s="135"/>
      <c r="GZD24" s="135"/>
      <c r="GZE24" s="135"/>
      <c r="GZF24" s="135"/>
      <c r="GZJ24" s="135" t="s">
        <v>29</v>
      </c>
      <c r="GZK24" s="135"/>
      <c r="GZL24" s="135"/>
      <c r="GZM24" s="135"/>
      <c r="GZN24" s="135"/>
      <c r="GZR24" s="135" t="s">
        <v>29</v>
      </c>
      <c r="GZS24" s="135"/>
      <c r="GZT24" s="135"/>
      <c r="GZU24" s="135"/>
      <c r="GZV24" s="135"/>
      <c r="GZZ24" s="135" t="s">
        <v>29</v>
      </c>
      <c r="HAA24" s="135"/>
      <c r="HAB24" s="135"/>
      <c r="HAC24" s="135"/>
      <c r="HAD24" s="135"/>
      <c r="HAH24" s="135" t="s">
        <v>29</v>
      </c>
      <c r="HAI24" s="135"/>
      <c r="HAJ24" s="135"/>
      <c r="HAK24" s="135"/>
      <c r="HAL24" s="135"/>
      <c r="HAP24" s="135" t="s">
        <v>29</v>
      </c>
      <c r="HAQ24" s="135"/>
      <c r="HAR24" s="135"/>
      <c r="HAS24" s="135"/>
      <c r="HAT24" s="135"/>
      <c r="HAX24" s="135" t="s">
        <v>29</v>
      </c>
      <c r="HAY24" s="135"/>
      <c r="HAZ24" s="135"/>
      <c r="HBA24" s="135"/>
      <c r="HBB24" s="135"/>
      <c r="HBF24" s="135" t="s">
        <v>29</v>
      </c>
      <c r="HBG24" s="135"/>
      <c r="HBH24" s="135"/>
      <c r="HBI24" s="135"/>
      <c r="HBJ24" s="135"/>
      <c r="HBN24" s="135" t="s">
        <v>29</v>
      </c>
      <c r="HBO24" s="135"/>
      <c r="HBP24" s="135"/>
      <c r="HBQ24" s="135"/>
      <c r="HBR24" s="135"/>
      <c r="HBV24" s="135" t="s">
        <v>29</v>
      </c>
      <c r="HBW24" s="135"/>
      <c r="HBX24" s="135"/>
      <c r="HBY24" s="135"/>
      <c r="HBZ24" s="135"/>
      <c r="HCD24" s="135" t="s">
        <v>29</v>
      </c>
      <c r="HCE24" s="135"/>
      <c r="HCF24" s="135"/>
      <c r="HCG24" s="135"/>
      <c r="HCH24" s="135"/>
      <c r="HCL24" s="135" t="s">
        <v>29</v>
      </c>
      <c r="HCM24" s="135"/>
      <c r="HCN24" s="135"/>
      <c r="HCO24" s="135"/>
      <c r="HCP24" s="135"/>
      <c r="HCT24" s="135" t="s">
        <v>29</v>
      </c>
      <c r="HCU24" s="135"/>
      <c r="HCV24" s="135"/>
      <c r="HCW24" s="135"/>
      <c r="HCX24" s="135"/>
      <c r="HDB24" s="135" t="s">
        <v>29</v>
      </c>
      <c r="HDC24" s="135"/>
      <c r="HDD24" s="135"/>
      <c r="HDE24" s="135"/>
      <c r="HDF24" s="135"/>
      <c r="HDJ24" s="135" t="s">
        <v>29</v>
      </c>
      <c r="HDK24" s="135"/>
      <c r="HDL24" s="135"/>
      <c r="HDM24" s="135"/>
      <c r="HDN24" s="135"/>
      <c r="HDR24" s="135" t="s">
        <v>29</v>
      </c>
      <c r="HDS24" s="135"/>
      <c r="HDT24" s="135"/>
      <c r="HDU24" s="135"/>
      <c r="HDV24" s="135"/>
      <c r="HDZ24" s="135" t="s">
        <v>29</v>
      </c>
      <c r="HEA24" s="135"/>
      <c r="HEB24" s="135"/>
      <c r="HEC24" s="135"/>
      <c r="HED24" s="135"/>
      <c r="HEH24" s="135" t="s">
        <v>29</v>
      </c>
      <c r="HEI24" s="135"/>
      <c r="HEJ24" s="135"/>
      <c r="HEK24" s="135"/>
      <c r="HEL24" s="135"/>
      <c r="HEP24" s="135" t="s">
        <v>29</v>
      </c>
      <c r="HEQ24" s="135"/>
      <c r="HER24" s="135"/>
      <c r="HES24" s="135"/>
      <c r="HET24" s="135"/>
      <c r="HEX24" s="135" t="s">
        <v>29</v>
      </c>
      <c r="HEY24" s="135"/>
      <c r="HEZ24" s="135"/>
      <c r="HFA24" s="135"/>
      <c r="HFB24" s="135"/>
      <c r="HFF24" s="135" t="s">
        <v>29</v>
      </c>
      <c r="HFG24" s="135"/>
      <c r="HFH24" s="135"/>
      <c r="HFI24" s="135"/>
      <c r="HFJ24" s="135"/>
      <c r="HFN24" s="135" t="s">
        <v>29</v>
      </c>
      <c r="HFO24" s="135"/>
      <c r="HFP24" s="135"/>
      <c r="HFQ24" s="135"/>
      <c r="HFR24" s="135"/>
      <c r="HFV24" s="135" t="s">
        <v>29</v>
      </c>
      <c r="HFW24" s="135"/>
      <c r="HFX24" s="135"/>
      <c r="HFY24" s="135"/>
      <c r="HFZ24" s="135"/>
      <c r="HGD24" s="135" t="s">
        <v>29</v>
      </c>
      <c r="HGE24" s="135"/>
      <c r="HGF24" s="135"/>
      <c r="HGG24" s="135"/>
      <c r="HGH24" s="135"/>
      <c r="HGL24" s="135" t="s">
        <v>29</v>
      </c>
      <c r="HGM24" s="135"/>
      <c r="HGN24" s="135"/>
      <c r="HGO24" s="135"/>
      <c r="HGP24" s="135"/>
      <c r="HGT24" s="135" t="s">
        <v>29</v>
      </c>
      <c r="HGU24" s="135"/>
      <c r="HGV24" s="135"/>
      <c r="HGW24" s="135"/>
      <c r="HGX24" s="135"/>
      <c r="HHB24" s="135" t="s">
        <v>29</v>
      </c>
      <c r="HHC24" s="135"/>
      <c r="HHD24" s="135"/>
      <c r="HHE24" s="135"/>
      <c r="HHF24" s="135"/>
      <c r="HHJ24" s="135" t="s">
        <v>29</v>
      </c>
      <c r="HHK24" s="135"/>
      <c r="HHL24" s="135"/>
      <c r="HHM24" s="135"/>
      <c r="HHN24" s="135"/>
      <c r="HHR24" s="135" t="s">
        <v>29</v>
      </c>
      <c r="HHS24" s="135"/>
      <c r="HHT24" s="135"/>
      <c r="HHU24" s="135"/>
      <c r="HHV24" s="135"/>
      <c r="HHZ24" s="135" t="s">
        <v>29</v>
      </c>
      <c r="HIA24" s="135"/>
      <c r="HIB24" s="135"/>
      <c r="HIC24" s="135"/>
      <c r="HID24" s="135"/>
      <c r="HIH24" s="135" t="s">
        <v>29</v>
      </c>
      <c r="HII24" s="135"/>
      <c r="HIJ24" s="135"/>
      <c r="HIK24" s="135"/>
      <c r="HIL24" s="135"/>
      <c r="HIP24" s="135" t="s">
        <v>29</v>
      </c>
      <c r="HIQ24" s="135"/>
      <c r="HIR24" s="135"/>
      <c r="HIS24" s="135"/>
      <c r="HIT24" s="135"/>
      <c r="HIX24" s="135" t="s">
        <v>29</v>
      </c>
      <c r="HIY24" s="135"/>
      <c r="HIZ24" s="135"/>
      <c r="HJA24" s="135"/>
      <c r="HJB24" s="135"/>
      <c r="HJF24" s="135" t="s">
        <v>29</v>
      </c>
      <c r="HJG24" s="135"/>
      <c r="HJH24" s="135"/>
      <c r="HJI24" s="135"/>
      <c r="HJJ24" s="135"/>
      <c r="HJN24" s="135" t="s">
        <v>29</v>
      </c>
      <c r="HJO24" s="135"/>
      <c r="HJP24" s="135"/>
      <c r="HJQ24" s="135"/>
      <c r="HJR24" s="135"/>
      <c r="HJV24" s="135" t="s">
        <v>29</v>
      </c>
      <c r="HJW24" s="135"/>
      <c r="HJX24" s="135"/>
      <c r="HJY24" s="135"/>
      <c r="HJZ24" s="135"/>
      <c r="HKD24" s="135" t="s">
        <v>29</v>
      </c>
      <c r="HKE24" s="135"/>
      <c r="HKF24" s="135"/>
      <c r="HKG24" s="135"/>
      <c r="HKH24" s="135"/>
      <c r="HKL24" s="135" t="s">
        <v>29</v>
      </c>
      <c r="HKM24" s="135"/>
      <c r="HKN24" s="135"/>
      <c r="HKO24" s="135"/>
      <c r="HKP24" s="135"/>
      <c r="HKT24" s="135" t="s">
        <v>29</v>
      </c>
      <c r="HKU24" s="135"/>
      <c r="HKV24" s="135"/>
      <c r="HKW24" s="135"/>
      <c r="HKX24" s="135"/>
      <c r="HLB24" s="135" t="s">
        <v>29</v>
      </c>
      <c r="HLC24" s="135"/>
      <c r="HLD24" s="135"/>
      <c r="HLE24" s="135"/>
      <c r="HLF24" s="135"/>
      <c r="HLJ24" s="135" t="s">
        <v>29</v>
      </c>
      <c r="HLK24" s="135"/>
      <c r="HLL24" s="135"/>
      <c r="HLM24" s="135"/>
      <c r="HLN24" s="135"/>
      <c r="HLR24" s="135" t="s">
        <v>29</v>
      </c>
      <c r="HLS24" s="135"/>
      <c r="HLT24" s="135"/>
      <c r="HLU24" s="135"/>
      <c r="HLV24" s="135"/>
      <c r="HLZ24" s="135" t="s">
        <v>29</v>
      </c>
      <c r="HMA24" s="135"/>
      <c r="HMB24" s="135"/>
      <c r="HMC24" s="135"/>
      <c r="HMD24" s="135"/>
      <c r="HMH24" s="135" t="s">
        <v>29</v>
      </c>
      <c r="HMI24" s="135"/>
      <c r="HMJ24" s="135"/>
      <c r="HMK24" s="135"/>
      <c r="HML24" s="135"/>
      <c r="HMP24" s="135" t="s">
        <v>29</v>
      </c>
      <c r="HMQ24" s="135"/>
      <c r="HMR24" s="135"/>
      <c r="HMS24" s="135"/>
      <c r="HMT24" s="135"/>
      <c r="HMX24" s="135" t="s">
        <v>29</v>
      </c>
      <c r="HMY24" s="135"/>
      <c r="HMZ24" s="135"/>
      <c r="HNA24" s="135"/>
      <c r="HNB24" s="135"/>
      <c r="HNF24" s="135" t="s">
        <v>29</v>
      </c>
      <c r="HNG24" s="135"/>
      <c r="HNH24" s="135"/>
      <c r="HNI24" s="135"/>
      <c r="HNJ24" s="135"/>
      <c r="HNN24" s="135" t="s">
        <v>29</v>
      </c>
      <c r="HNO24" s="135"/>
      <c r="HNP24" s="135"/>
      <c r="HNQ24" s="135"/>
      <c r="HNR24" s="135"/>
      <c r="HNV24" s="135" t="s">
        <v>29</v>
      </c>
      <c r="HNW24" s="135"/>
      <c r="HNX24" s="135"/>
      <c r="HNY24" s="135"/>
      <c r="HNZ24" s="135"/>
      <c r="HOD24" s="135" t="s">
        <v>29</v>
      </c>
      <c r="HOE24" s="135"/>
      <c r="HOF24" s="135"/>
      <c r="HOG24" s="135"/>
      <c r="HOH24" s="135"/>
      <c r="HOL24" s="135" t="s">
        <v>29</v>
      </c>
      <c r="HOM24" s="135"/>
      <c r="HON24" s="135"/>
      <c r="HOO24" s="135"/>
      <c r="HOP24" s="135"/>
      <c r="HOT24" s="135" t="s">
        <v>29</v>
      </c>
      <c r="HOU24" s="135"/>
      <c r="HOV24" s="135"/>
      <c r="HOW24" s="135"/>
      <c r="HOX24" s="135"/>
      <c r="HPB24" s="135" t="s">
        <v>29</v>
      </c>
      <c r="HPC24" s="135"/>
      <c r="HPD24" s="135"/>
      <c r="HPE24" s="135"/>
      <c r="HPF24" s="135"/>
      <c r="HPJ24" s="135" t="s">
        <v>29</v>
      </c>
      <c r="HPK24" s="135"/>
      <c r="HPL24" s="135"/>
      <c r="HPM24" s="135"/>
      <c r="HPN24" s="135"/>
      <c r="HPR24" s="135" t="s">
        <v>29</v>
      </c>
      <c r="HPS24" s="135"/>
      <c r="HPT24" s="135"/>
      <c r="HPU24" s="135"/>
      <c r="HPV24" s="135"/>
      <c r="HPZ24" s="135" t="s">
        <v>29</v>
      </c>
      <c r="HQA24" s="135"/>
      <c r="HQB24" s="135"/>
      <c r="HQC24" s="135"/>
      <c r="HQD24" s="135"/>
      <c r="HQH24" s="135" t="s">
        <v>29</v>
      </c>
      <c r="HQI24" s="135"/>
      <c r="HQJ24" s="135"/>
      <c r="HQK24" s="135"/>
      <c r="HQL24" s="135"/>
      <c r="HQP24" s="135" t="s">
        <v>29</v>
      </c>
      <c r="HQQ24" s="135"/>
      <c r="HQR24" s="135"/>
      <c r="HQS24" s="135"/>
      <c r="HQT24" s="135"/>
      <c r="HQX24" s="135" t="s">
        <v>29</v>
      </c>
      <c r="HQY24" s="135"/>
      <c r="HQZ24" s="135"/>
      <c r="HRA24" s="135"/>
      <c r="HRB24" s="135"/>
      <c r="HRF24" s="135" t="s">
        <v>29</v>
      </c>
      <c r="HRG24" s="135"/>
      <c r="HRH24" s="135"/>
      <c r="HRI24" s="135"/>
      <c r="HRJ24" s="135"/>
      <c r="HRN24" s="135" t="s">
        <v>29</v>
      </c>
      <c r="HRO24" s="135"/>
      <c r="HRP24" s="135"/>
      <c r="HRQ24" s="135"/>
      <c r="HRR24" s="135"/>
      <c r="HRV24" s="135" t="s">
        <v>29</v>
      </c>
      <c r="HRW24" s="135"/>
      <c r="HRX24" s="135"/>
      <c r="HRY24" s="135"/>
      <c r="HRZ24" s="135"/>
      <c r="HSD24" s="135" t="s">
        <v>29</v>
      </c>
      <c r="HSE24" s="135"/>
      <c r="HSF24" s="135"/>
      <c r="HSG24" s="135"/>
      <c r="HSH24" s="135"/>
      <c r="HSL24" s="135" t="s">
        <v>29</v>
      </c>
      <c r="HSM24" s="135"/>
      <c r="HSN24" s="135"/>
      <c r="HSO24" s="135"/>
      <c r="HSP24" s="135"/>
      <c r="HST24" s="135" t="s">
        <v>29</v>
      </c>
      <c r="HSU24" s="135"/>
      <c r="HSV24" s="135"/>
      <c r="HSW24" s="135"/>
      <c r="HSX24" s="135"/>
      <c r="HTB24" s="135" t="s">
        <v>29</v>
      </c>
      <c r="HTC24" s="135"/>
      <c r="HTD24" s="135"/>
      <c r="HTE24" s="135"/>
      <c r="HTF24" s="135"/>
      <c r="HTJ24" s="135" t="s">
        <v>29</v>
      </c>
      <c r="HTK24" s="135"/>
      <c r="HTL24" s="135"/>
      <c r="HTM24" s="135"/>
      <c r="HTN24" s="135"/>
      <c r="HTR24" s="135" t="s">
        <v>29</v>
      </c>
      <c r="HTS24" s="135"/>
      <c r="HTT24" s="135"/>
      <c r="HTU24" s="135"/>
      <c r="HTV24" s="135"/>
      <c r="HTZ24" s="135" t="s">
        <v>29</v>
      </c>
      <c r="HUA24" s="135"/>
      <c r="HUB24" s="135"/>
      <c r="HUC24" s="135"/>
      <c r="HUD24" s="135"/>
      <c r="HUH24" s="135" t="s">
        <v>29</v>
      </c>
      <c r="HUI24" s="135"/>
      <c r="HUJ24" s="135"/>
      <c r="HUK24" s="135"/>
      <c r="HUL24" s="135"/>
      <c r="HUP24" s="135" t="s">
        <v>29</v>
      </c>
      <c r="HUQ24" s="135"/>
      <c r="HUR24" s="135"/>
      <c r="HUS24" s="135"/>
      <c r="HUT24" s="135"/>
      <c r="HUX24" s="135" t="s">
        <v>29</v>
      </c>
      <c r="HUY24" s="135"/>
      <c r="HUZ24" s="135"/>
      <c r="HVA24" s="135"/>
      <c r="HVB24" s="135"/>
      <c r="HVF24" s="135" t="s">
        <v>29</v>
      </c>
      <c r="HVG24" s="135"/>
      <c r="HVH24" s="135"/>
      <c r="HVI24" s="135"/>
      <c r="HVJ24" s="135"/>
      <c r="HVN24" s="135" t="s">
        <v>29</v>
      </c>
      <c r="HVO24" s="135"/>
      <c r="HVP24" s="135"/>
      <c r="HVQ24" s="135"/>
      <c r="HVR24" s="135"/>
      <c r="HVV24" s="135" t="s">
        <v>29</v>
      </c>
      <c r="HVW24" s="135"/>
      <c r="HVX24" s="135"/>
      <c r="HVY24" s="135"/>
      <c r="HVZ24" s="135"/>
      <c r="HWD24" s="135" t="s">
        <v>29</v>
      </c>
      <c r="HWE24" s="135"/>
      <c r="HWF24" s="135"/>
      <c r="HWG24" s="135"/>
      <c r="HWH24" s="135"/>
      <c r="HWL24" s="135" t="s">
        <v>29</v>
      </c>
      <c r="HWM24" s="135"/>
      <c r="HWN24" s="135"/>
      <c r="HWO24" s="135"/>
      <c r="HWP24" s="135"/>
      <c r="HWT24" s="135" t="s">
        <v>29</v>
      </c>
      <c r="HWU24" s="135"/>
      <c r="HWV24" s="135"/>
      <c r="HWW24" s="135"/>
      <c r="HWX24" s="135"/>
      <c r="HXB24" s="135" t="s">
        <v>29</v>
      </c>
      <c r="HXC24" s="135"/>
      <c r="HXD24" s="135"/>
      <c r="HXE24" s="135"/>
      <c r="HXF24" s="135"/>
      <c r="HXJ24" s="135" t="s">
        <v>29</v>
      </c>
      <c r="HXK24" s="135"/>
      <c r="HXL24" s="135"/>
      <c r="HXM24" s="135"/>
      <c r="HXN24" s="135"/>
      <c r="HXR24" s="135" t="s">
        <v>29</v>
      </c>
      <c r="HXS24" s="135"/>
      <c r="HXT24" s="135"/>
      <c r="HXU24" s="135"/>
      <c r="HXV24" s="135"/>
      <c r="HXZ24" s="135" t="s">
        <v>29</v>
      </c>
      <c r="HYA24" s="135"/>
      <c r="HYB24" s="135"/>
      <c r="HYC24" s="135"/>
      <c r="HYD24" s="135"/>
      <c r="HYH24" s="135" t="s">
        <v>29</v>
      </c>
      <c r="HYI24" s="135"/>
      <c r="HYJ24" s="135"/>
      <c r="HYK24" s="135"/>
      <c r="HYL24" s="135"/>
      <c r="HYP24" s="135" t="s">
        <v>29</v>
      </c>
      <c r="HYQ24" s="135"/>
      <c r="HYR24" s="135"/>
      <c r="HYS24" s="135"/>
      <c r="HYT24" s="135"/>
      <c r="HYX24" s="135" t="s">
        <v>29</v>
      </c>
      <c r="HYY24" s="135"/>
      <c r="HYZ24" s="135"/>
      <c r="HZA24" s="135"/>
      <c r="HZB24" s="135"/>
      <c r="HZF24" s="135" t="s">
        <v>29</v>
      </c>
      <c r="HZG24" s="135"/>
      <c r="HZH24" s="135"/>
      <c r="HZI24" s="135"/>
      <c r="HZJ24" s="135"/>
      <c r="HZN24" s="135" t="s">
        <v>29</v>
      </c>
      <c r="HZO24" s="135"/>
      <c r="HZP24" s="135"/>
      <c r="HZQ24" s="135"/>
      <c r="HZR24" s="135"/>
      <c r="HZV24" s="135" t="s">
        <v>29</v>
      </c>
      <c r="HZW24" s="135"/>
      <c r="HZX24" s="135"/>
      <c r="HZY24" s="135"/>
      <c r="HZZ24" s="135"/>
      <c r="IAD24" s="135" t="s">
        <v>29</v>
      </c>
      <c r="IAE24" s="135"/>
      <c r="IAF24" s="135"/>
      <c r="IAG24" s="135"/>
      <c r="IAH24" s="135"/>
      <c r="IAL24" s="135" t="s">
        <v>29</v>
      </c>
      <c r="IAM24" s="135"/>
      <c r="IAN24" s="135"/>
      <c r="IAO24" s="135"/>
      <c r="IAP24" s="135"/>
      <c r="IAT24" s="135" t="s">
        <v>29</v>
      </c>
      <c r="IAU24" s="135"/>
      <c r="IAV24" s="135"/>
      <c r="IAW24" s="135"/>
      <c r="IAX24" s="135"/>
      <c r="IBB24" s="135" t="s">
        <v>29</v>
      </c>
      <c r="IBC24" s="135"/>
      <c r="IBD24" s="135"/>
      <c r="IBE24" s="135"/>
      <c r="IBF24" s="135"/>
      <c r="IBJ24" s="135" t="s">
        <v>29</v>
      </c>
      <c r="IBK24" s="135"/>
      <c r="IBL24" s="135"/>
      <c r="IBM24" s="135"/>
      <c r="IBN24" s="135"/>
      <c r="IBR24" s="135" t="s">
        <v>29</v>
      </c>
      <c r="IBS24" s="135"/>
      <c r="IBT24" s="135"/>
      <c r="IBU24" s="135"/>
      <c r="IBV24" s="135"/>
      <c r="IBZ24" s="135" t="s">
        <v>29</v>
      </c>
      <c r="ICA24" s="135"/>
      <c r="ICB24" s="135"/>
      <c r="ICC24" s="135"/>
      <c r="ICD24" s="135"/>
      <c r="ICH24" s="135" t="s">
        <v>29</v>
      </c>
      <c r="ICI24" s="135"/>
      <c r="ICJ24" s="135"/>
      <c r="ICK24" s="135"/>
      <c r="ICL24" s="135"/>
      <c r="ICP24" s="135" t="s">
        <v>29</v>
      </c>
      <c r="ICQ24" s="135"/>
      <c r="ICR24" s="135"/>
      <c r="ICS24" s="135"/>
      <c r="ICT24" s="135"/>
      <c r="ICX24" s="135" t="s">
        <v>29</v>
      </c>
      <c r="ICY24" s="135"/>
      <c r="ICZ24" s="135"/>
      <c r="IDA24" s="135"/>
      <c r="IDB24" s="135"/>
      <c r="IDF24" s="135" t="s">
        <v>29</v>
      </c>
      <c r="IDG24" s="135"/>
      <c r="IDH24" s="135"/>
      <c r="IDI24" s="135"/>
      <c r="IDJ24" s="135"/>
      <c r="IDN24" s="135" t="s">
        <v>29</v>
      </c>
      <c r="IDO24" s="135"/>
      <c r="IDP24" s="135"/>
      <c r="IDQ24" s="135"/>
      <c r="IDR24" s="135"/>
      <c r="IDV24" s="135" t="s">
        <v>29</v>
      </c>
      <c r="IDW24" s="135"/>
      <c r="IDX24" s="135"/>
      <c r="IDY24" s="135"/>
      <c r="IDZ24" s="135"/>
      <c r="IED24" s="135" t="s">
        <v>29</v>
      </c>
      <c r="IEE24" s="135"/>
      <c r="IEF24" s="135"/>
      <c r="IEG24" s="135"/>
      <c r="IEH24" s="135"/>
      <c r="IEL24" s="135" t="s">
        <v>29</v>
      </c>
      <c r="IEM24" s="135"/>
      <c r="IEN24" s="135"/>
      <c r="IEO24" s="135"/>
      <c r="IEP24" s="135"/>
      <c r="IET24" s="135" t="s">
        <v>29</v>
      </c>
      <c r="IEU24" s="135"/>
      <c r="IEV24" s="135"/>
      <c r="IEW24" s="135"/>
      <c r="IEX24" s="135"/>
      <c r="IFB24" s="135" t="s">
        <v>29</v>
      </c>
      <c r="IFC24" s="135"/>
      <c r="IFD24" s="135"/>
      <c r="IFE24" s="135"/>
      <c r="IFF24" s="135"/>
      <c r="IFJ24" s="135" t="s">
        <v>29</v>
      </c>
      <c r="IFK24" s="135"/>
      <c r="IFL24" s="135"/>
      <c r="IFM24" s="135"/>
      <c r="IFN24" s="135"/>
      <c r="IFR24" s="135" t="s">
        <v>29</v>
      </c>
      <c r="IFS24" s="135"/>
      <c r="IFT24" s="135"/>
      <c r="IFU24" s="135"/>
      <c r="IFV24" s="135"/>
      <c r="IFZ24" s="135" t="s">
        <v>29</v>
      </c>
      <c r="IGA24" s="135"/>
      <c r="IGB24" s="135"/>
      <c r="IGC24" s="135"/>
      <c r="IGD24" s="135"/>
      <c r="IGH24" s="135" t="s">
        <v>29</v>
      </c>
      <c r="IGI24" s="135"/>
      <c r="IGJ24" s="135"/>
      <c r="IGK24" s="135"/>
      <c r="IGL24" s="135"/>
      <c r="IGP24" s="135" t="s">
        <v>29</v>
      </c>
      <c r="IGQ24" s="135"/>
      <c r="IGR24" s="135"/>
      <c r="IGS24" s="135"/>
      <c r="IGT24" s="135"/>
      <c r="IGX24" s="135" t="s">
        <v>29</v>
      </c>
      <c r="IGY24" s="135"/>
      <c r="IGZ24" s="135"/>
      <c r="IHA24" s="135"/>
      <c r="IHB24" s="135"/>
      <c r="IHF24" s="135" t="s">
        <v>29</v>
      </c>
      <c r="IHG24" s="135"/>
      <c r="IHH24" s="135"/>
      <c r="IHI24" s="135"/>
      <c r="IHJ24" s="135"/>
      <c r="IHN24" s="135" t="s">
        <v>29</v>
      </c>
      <c r="IHO24" s="135"/>
      <c r="IHP24" s="135"/>
      <c r="IHQ24" s="135"/>
      <c r="IHR24" s="135"/>
      <c r="IHV24" s="135" t="s">
        <v>29</v>
      </c>
      <c r="IHW24" s="135"/>
      <c r="IHX24" s="135"/>
      <c r="IHY24" s="135"/>
      <c r="IHZ24" s="135"/>
      <c r="IID24" s="135" t="s">
        <v>29</v>
      </c>
      <c r="IIE24" s="135"/>
      <c r="IIF24" s="135"/>
      <c r="IIG24" s="135"/>
      <c r="IIH24" s="135"/>
      <c r="IIL24" s="135" t="s">
        <v>29</v>
      </c>
      <c r="IIM24" s="135"/>
      <c r="IIN24" s="135"/>
      <c r="IIO24" s="135"/>
      <c r="IIP24" s="135"/>
      <c r="IIT24" s="135" t="s">
        <v>29</v>
      </c>
      <c r="IIU24" s="135"/>
      <c r="IIV24" s="135"/>
      <c r="IIW24" s="135"/>
      <c r="IIX24" s="135"/>
      <c r="IJB24" s="135" t="s">
        <v>29</v>
      </c>
      <c r="IJC24" s="135"/>
      <c r="IJD24" s="135"/>
      <c r="IJE24" s="135"/>
      <c r="IJF24" s="135"/>
      <c r="IJJ24" s="135" t="s">
        <v>29</v>
      </c>
      <c r="IJK24" s="135"/>
      <c r="IJL24" s="135"/>
      <c r="IJM24" s="135"/>
      <c r="IJN24" s="135"/>
      <c r="IJR24" s="135" t="s">
        <v>29</v>
      </c>
      <c r="IJS24" s="135"/>
      <c r="IJT24" s="135"/>
      <c r="IJU24" s="135"/>
      <c r="IJV24" s="135"/>
      <c r="IJZ24" s="135" t="s">
        <v>29</v>
      </c>
      <c r="IKA24" s="135"/>
      <c r="IKB24" s="135"/>
      <c r="IKC24" s="135"/>
      <c r="IKD24" s="135"/>
      <c r="IKH24" s="135" t="s">
        <v>29</v>
      </c>
      <c r="IKI24" s="135"/>
      <c r="IKJ24" s="135"/>
      <c r="IKK24" s="135"/>
      <c r="IKL24" s="135"/>
      <c r="IKP24" s="135" t="s">
        <v>29</v>
      </c>
      <c r="IKQ24" s="135"/>
      <c r="IKR24" s="135"/>
      <c r="IKS24" s="135"/>
      <c r="IKT24" s="135"/>
      <c r="IKX24" s="135" t="s">
        <v>29</v>
      </c>
      <c r="IKY24" s="135"/>
      <c r="IKZ24" s="135"/>
      <c r="ILA24" s="135"/>
      <c r="ILB24" s="135"/>
      <c r="ILF24" s="135" t="s">
        <v>29</v>
      </c>
      <c r="ILG24" s="135"/>
      <c r="ILH24" s="135"/>
      <c r="ILI24" s="135"/>
      <c r="ILJ24" s="135"/>
      <c r="ILN24" s="135" t="s">
        <v>29</v>
      </c>
      <c r="ILO24" s="135"/>
      <c r="ILP24" s="135"/>
      <c r="ILQ24" s="135"/>
      <c r="ILR24" s="135"/>
      <c r="ILV24" s="135" t="s">
        <v>29</v>
      </c>
      <c r="ILW24" s="135"/>
      <c r="ILX24" s="135"/>
      <c r="ILY24" s="135"/>
      <c r="ILZ24" s="135"/>
      <c r="IMD24" s="135" t="s">
        <v>29</v>
      </c>
      <c r="IME24" s="135"/>
      <c r="IMF24" s="135"/>
      <c r="IMG24" s="135"/>
      <c r="IMH24" s="135"/>
      <c r="IML24" s="135" t="s">
        <v>29</v>
      </c>
      <c r="IMM24" s="135"/>
      <c r="IMN24" s="135"/>
      <c r="IMO24" s="135"/>
      <c r="IMP24" s="135"/>
      <c r="IMT24" s="135" t="s">
        <v>29</v>
      </c>
      <c r="IMU24" s="135"/>
      <c r="IMV24" s="135"/>
      <c r="IMW24" s="135"/>
      <c r="IMX24" s="135"/>
      <c r="INB24" s="135" t="s">
        <v>29</v>
      </c>
      <c r="INC24" s="135"/>
      <c r="IND24" s="135"/>
      <c r="INE24" s="135"/>
      <c r="INF24" s="135"/>
      <c r="INJ24" s="135" t="s">
        <v>29</v>
      </c>
      <c r="INK24" s="135"/>
      <c r="INL24" s="135"/>
      <c r="INM24" s="135"/>
      <c r="INN24" s="135"/>
      <c r="INR24" s="135" t="s">
        <v>29</v>
      </c>
      <c r="INS24" s="135"/>
      <c r="INT24" s="135"/>
      <c r="INU24" s="135"/>
      <c r="INV24" s="135"/>
      <c r="INZ24" s="135" t="s">
        <v>29</v>
      </c>
      <c r="IOA24" s="135"/>
      <c r="IOB24" s="135"/>
      <c r="IOC24" s="135"/>
      <c r="IOD24" s="135"/>
      <c r="IOH24" s="135" t="s">
        <v>29</v>
      </c>
      <c r="IOI24" s="135"/>
      <c r="IOJ24" s="135"/>
      <c r="IOK24" s="135"/>
      <c r="IOL24" s="135"/>
      <c r="IOP24" s="135" t="s">
        <v>29</v>
      </c>
      <c r="IOQ24" s="135"/>
      <c r="IOR24" s="135"/>
      <c r="IOS24" s="135"/>
      <c r="IOT24" s="135"/>
      <c r="IOX24" s="135" t="s">
        <v>29</v>
      </c>
      <c r="IOY24" s="135"/>
      <c r="IOZ24" s="135"/>
      <c r="IPA24" s="135"/>
      <c r="IPB24" s="135"/>
      <c r="IPF24" s="135" t="s">
        <v>29</v>
      </c>
      <c r="IPG24" s="135"/>
      <c r="IPH24" s="135"/>
      <c r="IPI24" s="135"/>
      <c r="IPJ24" s="135"/>
      <c r="IPN24" s="135" t="s">
        <v>29</v>
      </c>
      <c r="IPO24" s="135"/>
      <c r="IPP24" s="135"/>
      <c r="IPQ24" s="135"/>
      <c r="IPR24" s="135"/>
      <c r="IPV24" s="135" t="s">
        <v>29</v>
      </c>
      <c r="IPW24" s="135"/>
      <c r="IPX24" s="135"/>
      <c r="IPY24" s="135"/>
      <c r="IPZ24" s="135"/>
      <c r="IQD24" s="135" t="s">
        <v>29</v>
      </c>
      <c r="IQE24" s="135"/>
      <c r="IQF24" s="135"/>
      <c r="IQG24" s="135"/>
      <c r="IQH24" s="135"/>
      <c r="IQL24" s="135" t="s">
        <v>29</v>
      </c>
      <c r="IQM24" s="135"/>
      <c r="IQN24" s="135"/>
      <c r="IQO24" s="135"/>
      <c r="IQP24" s="135"/>
      <c r="IQT24" s="135" t="s">
        <v>29</v>
      </c>
      <c r="IQU24" s="135"/>
      <c r="IQV24" s="135"/>
      <c r="IQW24" s="135"/>
      <c r="IQX24" s="135"/>
      <c r="IRB24" s="135" t="s">
        <v>29</v>
      </c>
      <c r="IRC24" s="135"/>
      <c r="IRD24" s="135"/>
      <c r="IRE24" s="135"/>
      <c r="IRF24" s="135"/>
      <c r="IRJ24" s="135" t="s">
        <v>29</v>
      </c>
      <c r="IRK24" s="135"/>
      <c r="IRL24" s="135"/>
      <c r="IRM24" s="135"/>
      <c r="IRN24" s="135"/>
      <c r="IRR24" s="135" t="s">
        <v>29</v>
      </c>
      <c r="IRS24" s="135"/>
      <c r="IRT24" s="135"/>
      <c r="IRU24" s="135"/>
      <c r="IRV24" s="135"/>
      <c r="IRZ24" s="135" t="s">
        <v>29</v>
      </c>
      <c r="ISA24" s="135"/>
      <c r="ISB24" s="135"/>
      <c r="ISC24" s="135"/>
      <c r="ISD24" s="135"/>
      <c r="ISH24" s="135" t="s">
        <v>29</v>
      </c>
      <c r="ISI24" s="135"/>
      <c r="ISJ24" s="135"/>
      <c r="ISK24" s="135"/>
      <c r="ISL24" s="135"/>
      <c r="ISP24" s="135" t="s">
        <v>29</v>
      </c>
      <c r="ISQ24" s="135"/>
      <c r="ISR24" s="135"/>
      <c r="ISS24" s="135"/>
      <c r="IST24" s="135"/>
      <c r="ISX24" s="135" t="s">
        <v>29</v>
      </c>
      <c r="ISY24" s="135"/>
      <c r="ISZ24" s="135"/>
      <c r="ITA24" s="135"/>
      <c r="ITB24" s="135"/>
      <c r="ITF24" s="135" t="s">
        <v>29</v>
      </c>
      <c r="ITG24" s="135"/>
      <c r="ITH24" s="135"/>
      <c r="ITI24" s="135"/>
      <c r="ITJ24" s="135"/>
      <c r="ITN24" s="135" t="s">
        <v>29</v>
      </c>
      <c r="ITO24" s="135"/>
      <c r="ITP24" s="135"/>
      <c r="ITQ24" s="135"/>
      <c r="ITR24" s="135"/>
      <c r="ITV24" s="135" t="s">
        <v>29</v>
      </c>
      <c r="ITW24" s="135"/>
      <c r="ITX24" s="135"/>
      <c r="ITY24" s="135"/>
      <c r="ITZ24" s="135"/>
      <c r="IUD24" s="135" t="s">
        <v>29</v>
      </c>
      <c r="IUE24" s="135"/>
      <c r="IUF24" s="135"/>
      <c r="IUG24" s="135"/>
      <c r="IUH24" s="135"/>
      <c r="IUL24" s="135" t="s">
        <v>29</v>
      </c>
      <c r="IUM24" s="135"/>
      <c r="IUN24" s="135"/>
      <c r="IUO24" s="135"/>
      <c r="IUP24" s="135"/>
      <c r="IUT24" s="135" t="s">
        <v>29</v>
      </c>
      <c r="IUU24" s="135"/>
      <c r="IUV24" s="135"/>
      <c r="IUW24" s="135"/>
      <c r="IUX24" s="135"/>
      <c r="IVB24" s="135" t="s">
        <v>29</v>
      </c>
      <c r="IVC24" s="135"/>
      <c r="IVD24" s="135"/>
      <c r="IVE24" s="135"/>
      <c r="IVF24" s="135"/>
      <c r="IVJ24" s="135" t="s">
        <v>29</v>
      </c>
      <c r="IVK24" s="135"/>
      <c r="IVL24" s="135"/>
      <c r="IVM24" s="135"/>
      <c r="IVN24" s="135"/>
      <c r="IVR24" s="135" t="s">
        <v>29</v>
      </c>
      <c r="IVS24" s="135"/>
      <c r="IVT24" s="135"/>
      <c r="IVU24" s="135"/>
      <c r="IVV24" s="135"/>
      <c r="IVZ24" s="135" t="s">
        <v>29</v>
      </c>
      <c r="IWA24" s="135"/>
      <c r="IWB24" s="135"/>
      <c r="IWC24" s="135"/>
      <c r="IWD24" s="135"/>
      <c r="IWH24" s="135" t="s">
        <v>29</v>
      </c>
      <c r="IWI24" s="135"/>
      <c r="IWJ24" s="135"/>
      <c r="IWK24" s="135"/>
      <c r="IWL24" s="135"/>
      <c r="IWP24" s="135" t="s">
        <v>29</v>
      </c>
      <c r="IWQ24" s="135"/>
      <c r="IWR24" s="135"/>
      <c r="IWS24" s="135"/>
      <c r="IWT24" s="135"/>
      <c r="IWX24" s="135" t="s">
        <v>29</v>
      </c>
      <c r="IWY24" s="135"/>
      <c r="IWZ24" s="135"/>
      <c r="IXA24" s="135"/>
      <c r="IXB24" s="135"/>
      <c r="IXF24" s="135" t="s">
        <v>29</v>
      </c>
      <c r="IXG24" s="135"/>
      <c r="IXH24" s="135"/>
      <c r="IXI24" s="135"/>
      <c r="IXJ24" s="135"/>
      <c r="IXN24" s="135" t="s">
        <v>29</v>
      </c>
      <c r="IXO24" s="135"/>
      <c r="IXP24" s="135"/>
      <c r="IXQ24" s="135"/>
      <c r="IXR24" s="135"/>
      <c r="IXV24" s="135" t="s">
        <v>29</v>
      </c>
      <c r="IXW24" s="135"/>
      <c r="IXX24" s="135"/>
      <c r="IXY24" s="135"/>
      <c r="IXZ24" s="135"/>
      <c r="IYD24" s="135" t="s">
        <v>29</v>
      </c>
      <c r="IYE24" s="135"/>
      <c r="IYF24" s="135"/>
      <c r="IYG24" s="135"/>
      <c r="IYH24" s="135"/>
      <c r="IYL24" s="135" t="s">
        <v>29</v>
      </c>
      <c r="IYM24" s="135"/>
      <c r="IYN24" s="135"/>
      <c r="IYO24" s="135"/>
      <c r="IYP24" s="135"/>
      <c r="IYT24" s="135" t="s">
        <v>29</v>
      </c>
      <c r="IYU24" s="135"/>
      <c r="IYV24" s="135"/>
      <c r="IYW24" s="135"/>
      <c r="IYX24" s="135"/>
      <c r="IZB24" s="135" t="s">
        <v>29</v>
      </c>
      <c r="IZC24" s="135"/>
      <c r="IZD24" s="135"/>
      <c r="IZE24" s="135"/>
      <c r="IZF24" s="135"/>
      <c r="IZJ24" s="135" t="s">
        <v>29</v>
      </c>
      <c r="IZK24" s="135"/>
      <c r="IZL24" s="135"/>
      <c r="IZM24" s="135"/>
      <c r="IZN24" s="135"/>
      <c r="IZR24" s="135" t="s">
        <v>29</v>
      </c>
      <c r="IZS24" s="135"/>
      <c r="IZT24" s="135"/>
      <c r="IZU24" s="135"/>
      <c r="IZV24" s="135"/>
      <c r="IZZ24" s="135" t="s">
        <v>29</v>
      </c>
      <c r="JAA24" s="135"/>
      <c r="JAB24" s="135"/>
      <c r="JAC24" s="135"/>
      <c r="JAD24" s="135"/>
      <c r="JAH24" s="135" t="s">
        <v>29</v>
      </c>
      <c r="JAI24" s="135"/>
      <c r="JAJ24" s="135"/>
      <c r="JAK24" s="135"/>
      <c r="JAL24" s="135"/>
      <c r="JAP24" s="135" t="s">
        <v>29</v>
      </c>
      <c r="JAQ24" s="135"/>
      <c r="JAR24" s="135"/>
      <c r="JAS24" s="135"/>
      <c r="JAT24" s="135"/>
      <c r="JAX24" s="135" t="s">
        <v>29</v>
      </c>
      <c r="JAY24" s="135"/>
      <c r="JAZ24" s="135"/>
      <c r="JBA24" s="135"/>
      <c r="JBB24" s="135"/>
      <c r="JBF24" s="135" t="s">
        <v>29</v>
      </c>
      <c r="JBG24" s="135"/>
      <c r="JBH24" s="135"/>
      <c r="JBI24" s="135"/>
      <c r="JBJ24" s="135"/>
      <c r="JBN24" s="135" t="s">
        <v>29</v>
      </c>
      <c r="JBO24" s="135"/>
      <c r="JBP24" s="135"/>
      <c r="JBQ24" s="135"/>
      <c r="JBR24" s="135"/>
      <c r="JBV24" s="135" t="s">
        <v>29</v>
      </c>
      <c r="JBW24" s="135"/>
      <c r="JBX24" s="135"/>
      <c r="JBY24" s="135"/>
      <c r="JBZ24" s="135"/>
      <c r="JCD24" s="135" t="s">
        <v>29</v>
      </c>
      <c r="JCE24" s="135"/>
      <c r="JCF24" s="135"/>
      <c r="JCG24" s="135"/>
      <c r="JCH24" s="135"/>
      <c r="JCL24" s="135" t="s">
        <v>29</v>
      </c>
      <c r="JCM24" s="135"/>
      <c r="JCN24" s="135"/>
      <c r="JCO24" s="135"/>
      <c r="JCP24" s="135"/>
      <c r="JCT24" s="135" t="s">
        <v>29</v>
      </c>
      <c r="JCU24" s="135"/>
      <c r="JCV24" s="135"/>
      <c r="JCW24" s="135"/>
      <c r="JCX24" s="135"/>
      <c r="JDB24" s="135" t="s">
        <v>29</v>
      </c>
      <c r="JDC24" s="135"/>
      <c r="JDD24" s="135"/>
      <c r="JDE24" s="135"/>
      <c r="JDF24" s="135"/>
      <c r="JDJ24" s="135" t="s">
        <v>29</v>
      </c>
      <c r="JDK24" s="135"/>
      <c r="JDL24" s="135"/>
      <c r="JDM24" s="135"/>
      <c r="JDN24" s="135"/>
      <c r="JDR24" s="135" t="s">
        <v>29</v>
      </c>
      <c r="JDS24" s="135"/>
      <c r="JDT24" s="135"/>
      <c r="JDU24" s="135"/>
      <c r="JDV24" s="135"/>
      <c r="JDZ24" s="135" t="s">
        <v>29</v>
      </c>
      <c r="JEA24" s="135"/>
      <c r="JEB24" s="135"/>
      <c r="JEC24" s="135"/>
      <c r="JED24" s="135"/>
      <c r="JEH24" s="135" t="s">
        <v>29</v>
      </c>
      <c r="JEI24" s="135"/>
      <c r="JEJ24" s="135"/>
      <c r="JEK24" s="135"/>
      <c r="JEL24" s="135"/>
      <c r="JEP24" s="135" t="s">
        <v>29</v>
      </c>
      <c r="JEQ24" s="135"/>
      <c r="JER24" s="135"/>
      <c r="JES24" s="135"/>
      <c r="JET24" s="135"/>
      <c r="JEX24" s="135" t="s">
        <v>29</v>
      </c>
      <c r="JEY24" s="135"/>
      <c r="JEZ24" s="135"/>
      <c r="JFA24" s="135"/>
      <c r="JFB24" s="135"/>
      <c r="JFF24" s="135" t="s">
        <v>29</v>
      </c>
      <c r="JFG24" s="135"/>
      <c r="JFH24" s="135"/>
      <c r="JFI24" s="135"/>
      <c r="JFJ24" s="135"/>
      <c r="JFN24" s="135" t="s">
        <v>29</v>
      </c>
      <c r="JFO24" s="135"/>
      <c r="JFP24" s="135"/>
      <c r="JFQ24" s="135"/>
      <c r="JFR24" s="135"/>
      <c r="JFV24" s="135" t="s">
        <v>29</v>
      </c>
      <c r="JFW24" s="135"/>
      <c r="JFX24" s="135"/>
      <c r="JFY24" s="135"/>
      <c r="JFZ24" s="135"/>
      <c r="JGD24" s="135" t="s">
        <v>29</v>
      </c>
      <c r="JGE24" s="135"/>
      <c r="JGF24" s="135"/>
      <c r="JGG24" s="135"/>
      <c r="JGH24" s="135"/>
      <c r="JGL24" s="135" t="s">
        <v>29</v>
      </c>
      <c r="JGM24" s="135"/>
      <c r="JGN24" s="135"/>
      <c r="JGO24" s="135"/>
      <c r="JGP24" s="135"/>
      <c r="JGT24" s="135" t="s">
        <v>29</v>
      </c>
      <c r="JGU24" s="135"/>
      <c r="JGV24" s="135"/>
      <c r="JGW24" s="135"/>
      <c r="JGX24" s="135"/>
      <c r="JHB24" s="135" t="s">
        <v>29</v>
      </c>
      <c r="JHC24" s="135"/>
      <c r="JHD24" s="135"/>
      <c r="JHE24" s="135"/>
      <c r="JHF24" s="135"/>
      <c r="JHJ24" s="135" t="s">
        <v>29</v>
      </c>
      <c r="JHK24" s="135"/>
      <c r="JHL24" s="135"/>
      <c r="JHM24" s="135"/>
      <c r="JHN24" s="135"/>
      <c r="JHR24" s="135" t="s">
        <v>29</v>
      </c>
      <c r="JHS24" s="135"/>
      <c r="JHT24" s="135"/>
      <c r="JHU24" s="135"/>
      <c r="JHV24" s="135"/>
      <c r="JHZ24" s="135" t="s">
        <v>29</v>
      </c>
      <c r="JIA24" s="135"/>
      <c r="JIB24" s="135"/>
      <c r="JIC24" s="135"/>
      <c r="JID24" s="135"/>
      <c r="JIH24" s="135" t="s">
        <v>29</v>
      </c>
      <c r="JII24" s="135"/>
      <c r="JIJ24" s="135"/>
      <c r="JIK24" s="135"/>
      <c r="JIL24" s="135"/>
      <c r="JIP24" s="135" t="s">
        <v>29</v>
      </c>
      <c r="JIQ24" s="135"/>
      <c r="JIR24" s="135"/>
      <c r="JIS24" s="135"/>
      <c r="JIT24" s="135"/>
      <c r="JIX24" s="135" t="s">
        <v>29</v>
      </c>
      <c r="JIY24" s="135"/>
      <c r="JIZ24" s="135"/>
      <c r="JJA24" s="135"/>
      <c r="JJB24" s="135"/>
      <c r="JJF24" s="135" t="s">
        <v>29</v>
      </c>
      <c r="JJG24" s="135"/>
      <c r="JJH24" s="135"/>
      <c r="JJI24" s="135"/>
      <c r="JJJ24" s="135"/>
      <c r="JJN24" s="135" t="s">
        <v>29</v>
      </c>
      <c r="JJO24" s="135"/>
      <c r="JJP24" s="135"/>
      <c r="JJQ24" s="135"/>
      <c r="JJR24" s="135"/>
      <c r="JJV24" s="135" t="s">
        <v>29</v>
      </c>
      <c r="JJW24" s="135"/>
      <c r="JJX24" s="135"/>
      <c r="JJY24" s="135"/>
      <c r="JJZ24" s="135"/>
      <c r="JKD24" s="135" t="s">
        <v>29</v>
      </c>
      <c r="JKE24" s="135"/>
      <c r="JKF24" s="135"/>
      <c r="JKG24" s="135"/>
      <c r="JKH24" s="135"/>
      <c r="JKL24" s="135" t="s">
        <v>29</v>
      </c>
      <c r="JKM24" s="135"/>
      <c r="JKN24" s="135"/>
      <c r="JKO24" s="135"/>
      <c r="JKP24" s="135"/>
      <c r="JKT24" s="135" t="s">
        <v>29</v>
      </c>
      <c r="JKU24" s="135"/>
      <c r="JKV24" s="135"/>
      <c r="JKW24" s="135"/>
      <c r="JKX24" s="135"/>
      <c r="JLB24" s="135" t="s">
        <v>29</v>
      </c>
      <c r="JLC24" s="135"/>
      <c r="JLD24" s="135"/>
      <c r="JLE24" s="135"/>
      <c r="JLF24" s="135"/>
      <c r="JLJ24" s="135" t="s">
        <v>29</v>
      </c>
      <c r="JLK24" s="135"/>
      <c r="JLL24" s="135"/>
      <c r="JLM24" s="135"/>
      <c r="JLN24" s="135"/>
      <c r="JLR24" s="135" t="s">
        <v>29</v>
      </c>
      <c r="JLS24" s="135"/>
      <c r="JLT24" s="135"/>
      <c r="JLU24" s="135"/>
      <c r="JLV24" s="135"/>
      <c r="JLZ24" s="135" t="s">
        <v>29</v>
      </c>
      <c r="JMA24" s="135"/>
      <c r="JMB24" s="135"/>
      <c r="JMC24" s="135"/>
      <c r="JMD24" s="135"/>
      <c r="JMH24" s="135" t="s">
        <v>29</v>
      </c>
      <c r="JMI24" s="135"/>
      <c r="JMJ24" s="135"/>
      <c r="JMK24" s="135"/>
      <c r="JML24" s="135"/>
      <c r="JMP24" s="135" t="s">
        <v>29</v>
      </c>
      <c r="JMQ24" s="135"/>
      <c r="JMR24" s="135"/>
      <c r="JMS24" s="135"/>
      <c r="JMT24" s="135"/>
      <c r="JMX24" s="135" t="s">
        <v>29</v>
      </c>
      <c r="JMY24" s="135"/>
      <c r="JMZ24" s="135"/>
      <c r="JNA24" s="135"/>
      <c r="JNB24" s="135"/>
      <c r="JNF24" s="135" t="s">
        <v>29</v>
      </c>
      <c r="JNG24" s="135"/>
      <c r="JNH24" s="135"/>
      <c r="JNI24" s="135"/>
      <c r="JNJ24" s="135"/>
      <c r="JNN24" s="135" t="s">
        <v>29</v>
      </c>
      <c r="JNO24" s="135"/>
      <c r="JNP24" s="135"/>
      <c r="JNQ24" s="135"/>
      <c r="JNR24" s="135"/>
      <c r="JNV24" s="135" t="s">
        <v>29</v>
      </c>
      <c r="JNW24" s="135"/>
      <c r="JNX24" s="135"/>
      <c r="JNY24" s="135"/>
      <c r="JNZ24" s="135"/>
      <c r="JOD24" s="135" t="s">
        <v>29</v>
      </c>
      <c r="JOE24" s="135"/>
      <c r="JOF24" s="135"/>
      <c r="JOG24" s="135"/>
      <c r="JOH24" s="135"/>
      <c r="JOL24" s="135" t="s">
        <v>29</v>
      </c>
      <c r="JOM24" s="135"/>
      <c r="JON24" s="135"/>
      <c r="JOO24" s="135"/>
      <c r="JOP24" s="135"/>
      <c r="JOT24" s="135" t="s">
        <v>29</v>
      </c>
      <c r="JOU24" s="135"/>
      <c r="JOV24" s="135"/>
      <c r="JOW24" s="135"/>
      <c r="JOX24" s="135"/>
      <c r="JPB24" s="135" t="s">
        <v>29</v>
      </c>
      <c r="JPC24" s="135"/>
      <c r="JPD24" s="135"/>
      <c r="JPE24" s="135"/>
      <c r="JPF24" s="135"/>
      <c r="JPJ24" s="135" t="s">
        <v>29</v>
      </c>
      <c r="JPK24" s="135"/>
      <c r="JPL24" s="135"/>
      <c r="JPM24" s="135"/>
      <c r="JPN24" s="135"/>
      <c r="JPR24" s="135" t="s">
        <v>29</v>
      </c>
      <c r="JPS24" s="135"/>
      <c r="JPT24" s="135"/>
      <c r="JPU24" s="135"/>
      <c r="JPV24" s="135"/>
      <c r="JPZ24" s="135" t="s">
        <v>29</v>
      </c>
      <c r="JQA24" s="135"/>
      <c r="JQB24" s="135"/>
      <c r="JQC24" s="135"/>
      <c r="JQD24" s="135"/>
      <c r="JQH24" s="135" t="s">
        <v>29</v>
      </c>
      <c r="JQI24" s="135"/>
      <c r="JQJ24" s="135"/>
      <c r="JQK24" s="135"/>
      <c r="JQL24" s="135"/>
      <c r="JQP24" s="135" t="s">
        <v>29</v>
      </c>
      <c r="JQQ24" s="135"/>
      <c r="JQR24" s="135"/>
      <c r="JQS24" s="135"/>
      <c r="JQT24" s="135"/>
      <c r="JQX24" s="135" t="s">
        <v>29</v>
      </c>
      <c r="JQY24" s="135"/>
      <c r="JQZ24" s="135"/>
      <c r="JRA24" s="135"/>
      <c r="JRB24" s="135"/>
      <c r="JRF24" s="135" t="s">
        <v>29</v>
      </c>
      <c r="JRG24" s="135"/>
      <c r="JRH24" s="135"/>
      <c r="JRI24" s="135"/>
      <c r="JRJ24" s="135"/>
      <c r="JRN24" s="135" t="s">
        <v>29</v>
      </c>
      <c r="JRO24" s="135"/>
      <c r="JRP24" s="135"/>
      <c r="JRQ24" s="135"/>
      <c r="JRR24" s="135"/>
      <c r="JRV24" s="135" t="s">
        <v>29</v>
      </c>
      <c r="JRW24" s="135"/>
      <c r="JRX24" s="135"/>
      <c r="JRY24" s="135"/>
      <c r="JRZ24" s="135"/>
      <c r="JSD24" s="135" t="s">
        <v>29</v>
      </c>
      <c r="JSE24" s="135"/>
      <c r="JSF24" s="135"/>
      <c r="JSG24" s="135"/>
      <c r="JSH24" s="135"/>
      <c r="JSL24" s="135" t="s">
        <v>29</v>
      </c>
      <c r="JSM24" s="135"/>
      <c r="JSN24" s="135"/>
      <c r="JSO24" s="135"/>
      <c r="JSP24" s="135"/>
      <c r="JST24" s="135" t="s">
        <v>29</v>
      </c>
      <c r="JSU24" s="135"/>
      <c r="JSV24" s="135"/>
      <c r="JSW24" s="135"/>
      <c r="JSX24" s="135"/>
      <c r="JTB24" s="135" t="s">
        <v>29</v>
      </c>
      <c r="JTC24" s="135"/>
      <c r="JTD24" s="135"/>
      <c r="JTE24" s="135"/>
      <c r="JTF24" s="135"/>
      <c r="JTJ24" s="135" t="s">
        <v>29</v>
      </c>
      <c r="JTK24" s="135"/>
      <c r="JTL24" s="135"/>
      <c r="JTM24" s="135"/>
      <c r="JTN24" s="135"/>
      <c r="JTR24" s="135" t="s">
        <v>29</v>
      </c>
      <c r="JTS24" s="135"/>
      <c r="JTT24" s="135"/>
      <c r="JTU24" s="135"/>
      <c r="JTV24" s="135"/>
      <c r="JTZ24" s="135" t="s">
        <v>29</v>
      </c>
      <c r="JUA24" s="135"/>
      <c r="JUB24" s="135"/>
      <c r="JUC24" s="135"/>
      <c r="JUD24" s="135"/>
      <c r="JUH24" s="135" t="s">
        <v>29</v>
      </c>
      <c r="JUI24" s="135"/>
      <c r="JUJ24" s="135"/>
      <c r="JUK24" s="135"/>
      <c r="JUL24" s="135"/>
      <c r="JUP24" s="135" t="s">
        <v>29</v>
      </c>
      <c r="JUQ24" s="135"/>
      <c r="JUR24" s="135"/>
      <c r="JUS24" s="135"/>
      <c r="JUT24" s="135"/>
      <c r="JUX24" s="135" t="s">
        <v>29</v>
      </c>
      <c r="JUY24" s="135"/>
      <c r="JUZ24" s="135"/>
      <c r="JVA24" s="135"/>
      <c r="JVB24" s="135"/>
      <c r="JVF24" s="135" t="s">
        <v>29</v>
      </c>
      <c r="JVG24" s="135"/>
      <c r="JVH24" s="135"/>
      <c r="JVI24" s="135"/>
      <c r="JVJ24" s="135"/>
      <c r="JVN24" s="135" t="s">
        <v>29</v>
      </c>
      <c r="JVO24" s="135"/>
      <c r="JVP24" s="135"/>
      <c r="JVQ24" s="135"/>
      <c r="JVR24" s="135"/>
      <c r="JVV24" s="135" t="s">
        <v>29</v>
      </c>
      <c r="JVW24" s="135"/>
      <c r="JVX24" s="135"/>
      <c r="JVY24" s="135"/>
      <c r="JVZ24" s="135"/>
      <c r="JWD24" s="135" t="s">
        <v>29</v>
      </c>
      <c r="JWE24" s="135"/>
      <c r="JWF24" s="135"/>
      <c r="JWG24" s="135"/>
      <c r="JWH24" s="135"/>
      <c r="JWL24" s="135" t="s">
        <v>29</v>
      </c>
      <c r="JWM24" s="135"/>
      <c r="JWN24" s="135"/>
      <c r="JWO24" s="135"/>
      <c r="JWP24" s="135"/>
      <c r="JWT24" s="135" t="s">
        <v>29</v>
      </c>
      <c r="JWU24" s="135"/>
      <c r="JWV24" s="135"/>
      <c r="JWW24" s="135"/>
      <c r="JWX24" s="135"/>
      <c r="JXB24" s="135" t="s">
        <v>29</v>
      </c>
      <c r="JXC24" s="135"/>
      <c r="JXD24" s="135"/>
      <c r="JXE24" s="135"/>
      <c r="JXF24" s="135"/>
      <c r="JXJ24" s="135" t="s">
        <v>29</v>
      </c>
      <c r="JXK24" s="135"/>
      <c r="JXL24" s="135"/>
      <c r="JXM24" s="135"/>
      <c r="JXN24" s="135"/>
      <c r="JXR24" s="135" t="s">
        <v>29</v>
      </c>
      <c r="JXS24" s="135"/>
      <c r="JXT24" s="135"/>
      <c r="JXU24" s="135"/>
      <c r="JXV24" s="135"/>
      <c r="JXZ24" s="135" t="s">
        <v>29</v>
      </c>
      <c r="JYA24" s="135"/>
      <c r="JYB24" s="135"/>
      <c r="JYC24" s="135"/>
      <c r="JYD24" s="135"/>
      <c r="JYH24" s="135" t="s">
        <v>29</v>
      </c>
      <c r="JYI24" s="135"/>
      <c r="JYJ24" s="135"/>
      <c r="JYK24" s="135"/>
      <c r="JYL24" s="135"/>
      <c r="JYP24" s="135" t="s">
        <v>29</v>
      </c>
      <c r="JYQ24" s="135"/>
      <c r="JYR24" s="135"/>
      <c r="JYS24" s="135"/>
      <c r="JYT24" s="135"/>
      <c r="JYX24" s="135" t="s">
        <v>29</v>
      </c>
      <c r="JYY24" s="135"/>
      <c r="JYZ24" s="135"/>
      <c r="JZA24" s="135"/>
      <c r="JZB24" s="135"/>
      <c r="JZF24" s="135" t="s">
        <v>29</v>
      </c>
      <c r="JZG24" s="135"/>
      <c r="JZH24" s="135"/>
      <c r="JZI24" s="135"/>
      <c r="JZJ24" s="135"/>
      <c r="JZN24" s="135" t="s">
        <v>29</v>
      </c>
      <c r="JZO24" s="135"/>
      <c r="JZP24" s="135"/>
      <c r="JZQ24" s="135"/>
      <c r="JZR24" s="135"/>
      <c r="JZV24" s="135" t="s">
        <v>29</v>
      </c>
      <c r="JZW24" s="135"/>
      <c r="JZX24" s="135"/>
      <c r="JZY24" s="135"/>
      <c r="JZZ24" s="135"/>
      <c r="KAD24" s="135" t="s">
        <v>29</v>
      </c>
      <c r="KAE24" s="135"/>
      <c r="KAF24" s="135"/>
      <c r="KAG24" s="135"/>
      <c r="KAH24" s="135"/>
      <c r="KAL24" s="135" t="s">
        <v>29</v>
      </c>
      <c r="KAM24" s="135"/>
      <c r="KAN24" s="135"/>
      <c r="KAO24" s="135"/>
      <c r="KAP24" s="135"/>
      <c r="KAT24" s="135" t="s">
        <v>29</v>
      </c>
      <c r="KAU24" s="135"/>
      <c r="KAV24" s="135"/>
      <c r="KAW24" s="135"/>
      <c r="KAX24" s="135"/>
      <c r="KBB24" s="135" t="s">
        <v>29</v>
      </c>
      <c r="KBC24" s="135"/>
      <c r="KBD24" s="135"/>
      <c r="KBE24" s="135"/>
      <c r="KBF24" s="135"/>
      <c r="KBJ24" s="135" t="s">
        <v>29</v>
      </c>
      <c r="KBK24" s="135"/>
      <c r="KBL24" s="135"/>
      <c r="KBM24" s="135"/>
      <c r="KBN24" s="135"/>
      <c r="KBR24" s="135" t="s">
        <v>29</v>
      </c>
      <c r="KBS24" s="135"/>
      <c r="KBT24" s="135"/>
      <c r="KBU24" s="135"/>
      <c r="KBV24" s="135"/>
      <c r="KBZ24" s="135" t="s">
        <v>29</v>
      </c>
      <c r="KCA24" s="135"/>
      <c r="KCB24" s="135"/>
      <c r="KCC24" s="135"/>
      <c r="KCD24" s="135"/>
      <c r="KCH24" s="135" t="s">
        <v>29</v>
      </c>
      <c r="KCI24" s="135"/>
      <c r="KCJ24" s="135"/>
      <c r="KCK24" s="135"/>
      <c r="KCL24" s="135"/>
      <c r="KCP24" s="135" t="s">
        <v>29</v>
      </c>
      <c r="KCQ24" s="135"/>
      <c r="KCR24" s="135"/>
      <c r="KCS24" s="135"/>
      <c r="KCT24" s="135"/>
      <c r="KCX24" s="135" t="s">
        <v>29</v>
      </c>
      <c r="KCY24" s="135"/>
      <c r="KCZ24" s="135"/>
      <c r="KDA24" s="135"/>
      <c r="KDB24" s="135"/>
      <c r="KDF24" s="135" t="s">
        <v>29</v>
      </c>
      <c r="KDG24" s="135"/>
      <c r="KDH24" s="135"/>
      <c r="KDI24" s="135"/>
      <c r="KDJ24" s="135"/>
      <c r="KDN24" s="135" t="s">
        <v>29</v>
      </c>
      <c r="KDO24" s="135"/>
      <c r="KDP24" s="135"/>
      <c r="KDQ24" s="135"/>
      <c r="KDR24" s="135"/>
      <c r="KDV24" s="135" t="s">
        <v>29</v>
      </c>
      <c r="KDW24" s="135"/>
      <c r="KDX24" s="135"/>
      <c r="KDY24" s="135"/>
      <c r="KDZ24" s="135"/>
      <c r="KED24" s="135" t="s">
        <v>29</v>
      </c>
      <c r="KEE24" s="135"/>
      <c r="KEF24" s="135"/>
      <c r="KEG24" s="135"/>
      <c r="KEH24" s="135"/>
      <c r="KEL24" s="135" t="s">
        <v>29</v>
      </c>
      <c r="KEM24" s="135"/>
      <c r="KEN24" s="135"/>
      <c r="KEO24" s="135"/>
      <c r="KEP24" s="135"/>
      <c r="KET24" s="135" t="s">
        <v>29</v>
      </c>
      <c r="KEU24" s="135"/>
      <c r="KEV24" s="135"/>
      <c r="KEW24" s="135"/>
      <c r="KEX24" s="135"/>
      <c r="KFB24" s="135" t="s">
        <v>29</v>
      </c>
      <c r="KFC24" s="135"/>
      <c r="KFD24" s="135"/>
      <c r="KFE24" s="135"/>
      <c r="KFF24" s="135"/>
      <c r="KFJ24" s="135" t="s">
        <v>29</v>
      </c>
      <c r="KFK24" s="135"/>
      <c r="KFL24" s="135"/>
      <c r="KFM24" s="135"/>
      <c r="KFN24" s="135"/>
      <c r="KFR24" s="135" t="s">
        <v>29</v>
      </c>
      <c r="KFS24" s="135"/>
      <c r="KFT24" s="135"/>
      <c r="KFU24" s="135"/>
      <c r="KFV24" s="135"/>
      <c r="KFZ24" s="135" t="s">
        <v>29</v>
      </c>
      <c r="KGA24" s="135"/>
      <c r="KGB24" s="135"/>
      <c r="KGC24" s="135"/>
      <c r="KGD24" s="135"/>
      <c r="KGH24" s="135" t="s">
        <v>29</v>
      </c>
      <c r="KGI24" s="135"/>
      <c r="KGJ24" s="135"/>
      <c r="KGK24" s="135"/>
      <c r="KGL24" s="135"/>
      <c r="KGP24" s="135" t="s">
        <v>29</v>
      </c>
      <c r="KGQ24" s="135"/>
      <c r="KGR24" s="135"/>
      <c r="KGS24" s="135"/>
      <c r="KGT24" s="135"/>
      <c r="KGX24" s="135" t="s">
        <v>29</v>
      </c>
      <c r="KGY24" s="135"/>
      <c r="KGZ24" s="135"/>
      <c r="KHA24" s="135"/>
      <c r="KHB24" s="135"/>
      <c r="KHF24" s="135" t="s">
        <v>29</v>
      </c>
      <c r="KHG24" s="135"/>
      <c r="KHH24" s="135"/>
      <c r="KHI24" s="135"/>
      <c r="KHJ24" s="135"/>
      <c r="KHN24" s="135" t="s">
        <v>29</v>
      </c>
      <c r="KHO24" s="135"/>
      <c r="KHP24" s="135"/>
      <c r="KHQ24" s="135"/>
      <c r="KHR24" s="135"/>
      <c r="KHV24" s="135" t="s">
        <v>29</v>
      </c>
      <c r="KHW24" s="135"/>
      <c r="KHX24" s="135"/>
      <c r="KHY24" s="135"/>
      <c r="KHZ24" s="135"/>
      <c r="KID24" s="135" t="s">
        <v>29</v>
      </c>
      <c r="KIE24" s="135"/>
      <c r="KIF24" s="135"/>
      <c r="KIG24" s="135"/>
      <c r="KIH24" s="135"/>
      <c r="KIL24" s="135" t="s">
        <v>29</v>
      </c>
      <c r="KIM24" s="135"/>
      <c r="KIN24" s="135"/>
      <c r="KIO24" s="135"/>
      <c r="KIP24" s="135"/>
      <c r="KIT24" s="135" t="s">
        <v>29</v>
      </c>
      <c r="KIU24" s="135"/>
      <c r="KIV24" s="135"/>
      <c r="KIW24" s="135"/>
      <c r="KIX24" s="135"/>
      <c r="KJB24" s="135" t="s">
        <v>29</v>
      </c>
      <c r="KJC24" s="135"/>
      <c r="KJD24" s="135"/>
      <c r="KJE24" s="135"/>
      <c r="KJF24" s="135"/>
      <c r="KJJ24" s="135" t="s">
        <v>29</v>
      </c>
      <c r="KJK24" s="135"/>
      <c r="KJL24" s="135"/>
      <c r="KJM24" s="135"/>
      <c r="KJN24" s="135"/>
      <c r="KJR24" s="135" t="s">
        <v>29</v>
      </c>
      <c r="KJS24" s="135"/>
      <c r="KJT24" s="135"/>
      <c r="KJU24" s="135"/>
      <c r="KJV24" s="135"/>
      <c r="KJZ24" s="135" t="s">
        <v>29</v>
      </c>
      <c r="KKA24" s="135"/>
      <c r="KKB24" s="135"/>
      <c r="KKC24" s="135"/>
      <c r="KKD24" s="135"/>
      <c r="KKH24" s="135" t="s">
        <v>29</v>
      </c>
      <c r="KKI24" s="135"/>
      <c r="KKJ24" s="135"/>
      <c r="KKK24" s="135"/>
      <c r="KKL24" s="135"/>
      <c r="KKP24" s="135" t="s">
        <v>29</v>
      </c>
      <c r="KKQ24" s="135"/>
      <c r="KKR24" s="135"/>
      <c r="KKS24" s="135"/>
      <c r="KKT24" s="135"/>
      <c r="KKX24" s="135" t="s">
        <v>29</v>
      </c>
      <c r="KKY24" s="135"/>
      <c r="KKZ24" s="135"/>
      <c r="KLA24" s="135"/>
      <c r="KLB24" s="135"/>
      <c r="KLF24" s="135" t="s">
        <v>29</v>
      </c>
      <c r="KLG24" s="135"/>
      <c r="KLH24" s="135"/>
      <c r="KLI24" s="135"/>
      <c r="KLJ24" s="135"/>
      <c r="KLN24" s="135" t="s">
        <v>29</v>
      </c>
      <c r="KLO24" s="135"/>
      <c r="KLP24" s="135"/>
      <c r="KLQ24" s="135"/>
      <c r="KLR24" s="135"/>
      <c r="KLV24" s="135" t="s">
        <v>29</v>
      </c>
      <c r="KLW24" s="135"/>
      <c r="KLX24" s="135"/>
      <c r="KLY24" s="135"/>
      <c r="KLZ24" s="135"/>
      <c r="KMD24" s="135" t="s">
        <v>29</v>
      </c>
      <c r="KME24" s="135"/>
      <c r="KMF24" s="135"/>
      <c r="KMG24" s="135"/>
      <c r="KMH24" s="135"/>
      <c r="KML24" s="135" t="s">
        <v>29</v>
      </c>
      <c r="KMM24" s="135"/>
      <c r="KMN24" s="135"/>
      <c r="KMO24" s="135"/>
      <c r="KMP24" s="135"/>
      <c r="KMT24" s="135" t="s">
        <v>29</v>
      </c>
      <c r="KMU24" s="135"/>
      <c r="KMV24" s="135"/>
      <c r="KMW24" s="135"/>
      <c r="KMX24" s="135"/>
      <c r="KNB24" s="135" t="s">
        <v>29</v>
      </c>
      <c r="KNC24" s="135"/>
      <c r="KND24" s="135"/>
      <c r="KNE24" s="135"/>
      <c r="KNF24" s="135"/>
      <c r="KNJ24" s="135" t="s">
        <v>29</v>
      </c>
      <c r="KNK24" s="135"/>
      <c r="KNL24" s="135"/>
      <c r="KNM24" s="135"/>
      <c r="KNN24" s="135"/>
      <c r="KNR24" s="135" t="s">
        <v>29</v>
      </c>
      <c r="KNS24" s="135"/>
      <c r="KNT24" s="135"/>
      <c r="KNU24" s="135"/>
      <c r="KNV24" s="135"/>
      <c r="KNZ24" s="135" t="s">
        <v>29</v>
      </c>
      <c r="KOA24" s="135"/>
      <c r="KOB24" s="135"/>
      <c r="KOC24" s="135"/>
      <c r="KOD24" s="135"/>
      <c r="KOH24" s="135" t="s">
        <v>29</v>
      </c>
      <c r="KOI24" s="135"/>
      <c r="KOJ24" s="135"/>
      <c r="KOK24" s="135"/>
      <c r="KOL24" s="135"/>
      <c r="KOP24" s="135" t="s">
        <v>29</v>
      </c>
      <c r="KOQ24" s="135"/>
      <c r="KOR24" s="135"/>
      <c r="KOS24" s="135"/>
      <c r="KOT24" s="135"/>
      <c r="KOX24" s="135" t="s">
        <v>29</v>
      </c>
      <c r="KOY24" s="135"/>
      <c r="KOZ24" s="135"/>
      <c r="KPA24" s="135"/>
      <c r="KPB24" s="135"/>
      <c r="KPF24" s="135" t="s">
        <v>29</v>
      </c>
      <c r="KPG24" s="135"/>
      <c r="KPH24" s="135"/>
      <c r="KPI24" s="135"/>
      <c r="KPJ24" s="135"/>
      <c r="KPN24" s="135" t="s">
        <v>29</v>
      </c>
      <c r="KPO24" s="135"/>
      <c r="KPP24" s="135"/>
      <c r="KPQ24" s="135"/>
      <c r="KPR24" s="135"/>
      <c r="KPV24" s="135" t="s">
        <v>29</v>
      </c>
      <c r="KPW24" s="135"/>
      <c r="KPX24" s="135"/>
      <c r="KPY24" s="135"/>
      <c r="KPZ24" s="135"/>
      <c r="KQD24" s="135" t="s">
        <v>29</v>
      </c>
      <c r="KQE24" s="135"/>
      <c r="KQF24" s="135"/>
      <c r="KQG24" s="135"/>
      <c r="KQH24" s="135"/>
      <c r="KQL24" s="135" t="s">
        <v>29</v>
      </c>
      <c r="KQM24" s="135"/>
      <c r="KQN24" s="135"/>
      <c r="KQO24" s="135"/>
      <c r="KQP24" s="135"/>
      <c r="KQT24" s="135" t="s">
        <v>29</v>
      </c>
      <c r="KQU24" s="135"/>
      <c r="KQV24" s="135"/>
      <c r="KQW24" s="135"/>
      <c r="KQX24" s="135"/>
      <c r="KRB24" s="135" t="s">
        <v>29</v>
      </c>
      <c r="KRC24" s="135"/>
      <c r="KRD24" s="135"/>
      <c r="KRE24" s="135"/>
      <c r="KRF24" s="135"/>
      <c r="KRJ24" s="135" t="s">
        <v>29</v>
      </c>
      <c r="KRK24" s="135"/>
      <c r="KRL24" s="135"/>
      <c r="KRM24" s="135"/>
      <c r="KRN24" s="135"/>
      <c r="KRR24" s="135" t="s">
        <v>29</v>
      </c>
      <c r="KRS24" s="135"/>
      <c r="KRT24" s="135"/>
      <c r="KRU24" s="135"/>
      <c r="KRV24" s="135"/>
      <c r="KRZ24" s="135" t="s">
        <v>29</v>
      </c>
      <c r="KSA24" s="135"/>
      <c r="KSB24" s="135"/>
      <c r="KSC24" s="135"/>
      <c r="KSD24" s="135"/>
      <c r="KSH24" s="135" t="s">
        <v>29</v>
      </c>
      <c r="KSI24" s="135"/>
      <c r="KSJ24" s="135"/>
      <c r="KSK24" s="135"/>
      <c r="KSL24" s="135"/>
      <c r="KSP24" s="135" t="s">
        <v>29</v>
      </c>
      <c r="KSQ24" s="135"/>
      <c r="KSR24" s="135"/>
      <c r="KSS24" s="135"/>
      <c r="KST24" s="135"/>
      <c r="KSX24" s="135" t="s">
        <v>29</v>
      </c>
      <c r="KSY24" s="135"/>
      <c r="KSZ24" s="135"/>
      <c r="KTA24" s="135"/>
      <c r="KTB24" s="135"/>
      <c r="KTF24" s="135" t="s">
        <v>29</v>
      </c>
      <c r="KTG24" s="135"/>
      <c r="KTH24" s="135"/>
      <c r="KTI24" s="135"/>
      <c r="KTJ24" s="135"/>
      <c r="KTN24" s="135" t="s">
        <v>29</v>
      </c>
      <c r="KTO24" s="135"/>
      <c r="KTP24" s="135"/>
      <c r="KTQ24" s="135"/>
      <c r="KTR24" s="135"/>
      <c r="KTV24" s="135" t="s">
        <v>29</v>
      </c>
      <c r="KTW24" s="135"/>
      <c r="KTX24" s="135"/>
      <c r="KTY24" s="135"/>
      <c r="KTZ24" s="135"/>
      <c r="KUD24" s="135" t="s">
        <v>29</v>
      </c>
      <c r="KUE24" s="135"/>
      <c r="KUF24" s="135"/>
      <c r="KUG24" s="135"/>
      <c r="KUH24" s="135"/>
      <c r="KUL24" s="135" t="s">
        <v>29</v>
      </c>
      <c r="KUM24" s="135"/>
      <c r="KUN24" s="135"/>
      <c r="KUO24" s="135"/>
      <c r="KUP24" s="135"/>
      <c r="KUT24" s="135" t="s">
        <v>29</v>
      </c>
      <c r="KUU24" s="135"/>
      <c r="KUV24" s="135"/>
      <c r="KUW24" s="135"/>
      <c r="KUX24" s="135"/>
      <c r="KVB24" s="135" t="s">
        <v>29</v>
      </c>
      <c r="KVC24" s="135"/>
      <c r="KVD24" s="135"/>
      <c r="KVE24" s="135"/>
      <c r="KVF24" s="135"/>
      <c r="KVJ24" s="135" t="s">
        <v>29</v>
      </c>
      <c r="KVK24" s="135"/>
      <c r="KVL24" s="135"/>
      <c r="KVM24" s="135"/>
      <c r="KVN24" s="135"/>
      <c r="KVR24" s="135" t="s">
        <v>29</v>
      </c>
      <c r="KVS24" s="135"/>
      <c r="KVT24" s="135"/>
      <c r="KVU24" s="135"/>
      <c r="KVV24" s="135"/>
      <c r="KVZ24" s="135" t="s">
        <v>29</v>
      </c>
      <c r="KWA24" s="135"/>
      <c r="KWB24" s="135"/>
      <c r="KWC24" s="135"/>
      <c r="KWD24" s="135"/>
      <c r="KWH24" s="135" t="s">
        <v>29</v>
      </c>
      <c r="KWI24" s="135"/>
      <c r="KWJ24" s="135"/>
      <c r="KWK24" s="135"/>
      <c r="KWL24" s="135"/>
      <c r="KWP24" s="135" t="s">
        <v>29</v>
      </c>
      <c r="KWQ24" s="135"/>
      <c r="KWR24" s="135"/>
      <c r="KWS24" s="135"/>
      <c r="KWT24" s="135"/>
      <c r="KWX24" s="135" t="s">
        <v>29</v>
      </c>
      <c r="KWY24" s="135"/>
      <c r="KWZ24" s="135"/>
      <c r="KXA24" s="135"/>
      <c r="KXB24" s="135"/>
      <c r="KXF24" s="135" t="s">
        <v>29</v>
      </c>
      <c r="KXG24" s="135"/>
      <c r="KXH24" s="135"/>
      <c r="KXI24" s="135"/>
      <c r="KXJ24" s="135"/>
      <c r="KXN24" s="135" t="s">
        <v>29</v>
      </c>
      <c r="KXO24" s="135"/>
      <c r="KXP24" s="135"/>
      <c r="KXQ24" s="135"/>
      <c r="KXR24" s="135"/>
      <c r="KXV24" s="135" t="s">
        <v>29</v>
      </c>
      <c r="KXW24" s="135"/>
      <c r="KXX24" s="135"/>
      <c r="KXY24" s="135"/>
      <c r="KXZ24" s="135"/>
      <c r="KYD24" s="135" t="s">
        <v>29</v>
      </c>
      <c r="KYE24" s="135"/>
      <c r="KYF24" s="135"/>
      <c r="KYG24" s="135"/>
      <c r="KYH24" s="135"/>
      <c r="KYL24" s="135" t="s">
        <v>29</v>
      </c>
      <c r="KYM24" s="135"/>
      <c r="KYN24" s="135"/>
      <c r="KYO24" s="135"/>
      <c r="KYP24" s="135"/>
      <c r="KYT24" s="135" t="s">
        <v>29</v>
      </c>
      <c r="KYU24" s="135"/>
      <c r="KYV24" s="135"/>
      <c r="KYW24" s="135"/>
      <c r="KYX24" s="135"/>
      <c r="KZB24" s="135" t="s">
        <v>29</v>
      </c>
      <c r="KZC24" s="135"/>
      <c r="KZD24" s="135"/>
      <c r="KZE24" s="135"/>
      <c r="KZF24" s="135"/>
      <c r="KZJ24" s="135" t="s">
        <v>29</v>
      </c>
      <c r="KZK24" s="135"/>
      <c r="KZL24" s="135"/>
      <c r="KZM24" s="135"/>
      <c r="KZN24" s="135"/>
      <c r="KZR24" s="135" t="s">
        <v>29</v>
      </c>
      <c r="KZS24" s="135"/>
      <c r="KZT24" s="135"/>
      <c r="KZU24" s="135"/>
      <c r="KZV24" s="135"/>
      <c r="KZZ24" s="135" t="s">
        <v>29</v>
      </c>
      <c r="LAA24" s="135"/>
      <c r="LAB24" s="135"/>
      <c r="LAC24" s="135"/>
      <c r="LAD24" s="135"/>
      <c r="LAH24" s="135" t="s">
        <v>29</v>
      </c>
      <c r="LAI24" s="135"/>
      <c r="LAJ24" s="135"/>
      <c r="LAK24" s="135"/>
      <c r="LAL24" s="135"/>
      <c r="LAP24" s="135" t="s">
        <v>29</v>
      </c>
      <c r="LAQ24" s="135"/>
      <c r="LAR24" s="135"/>
      <c r="LAS24" s="135"/>
      <c r="LAT24" s="135"/>
      <c r="LAX24" s="135" t="s">
        <v>29</v>
      </c>
      <c r="LAY24" s="135"/>
      <c r="LAZ24" s="135"/>
      <c r="LBA24" s="135"/>
      <c r="LBB24" s="135"/>
      <c r="LBF24" s="135" t="s">
        <v>29</v>
      </c>
      <c r="LBG24" s="135"/>
      <c r="LBH24" s="135"/>
      <c r="LBI24" s="135"/>
      <c r="LBJ24" s="135"/>
      <c r="LBN24" s="135" t="s">
        <v>29</v>
      </c>
      <c r="LBO24" s="135"/>
      <c r="LBP24" s="135"/>
      <c r="LBQ24" s="135"/>
      <c r="LBR24" s="135"/>
      <c r="LBV24" s="135" t="s">
        <v>29</v>
      </c>
      <c r="LBW24" s="135"/>
      <c r="LBX24" s="135"/>
      <c r="LBY24" s="135"/>
      <c r="LBZ24" s="135"/>
      <c r="LCD24" s="135" t="s">
        <v>29</v>
      </c>
      <c r="LCE24" s="135"/>
      <c r="LCF24" s="135"/>
      <c r="LCG24" s="135"/>
      <c r="LCH24" s="135"/>
      <c r="LCL24" s="135" t="s">
        <v>29</v>
      </c>
      <c r="LCM24" s="135"/>
      <c r="LCN24" s="135"/>
      <c r="LCO24" s="135"/>
      <c r="LCP24" s="135"/>
      <c r="LCT24" s="135" t="s">
        <v>29</v>
      </c>
      <c r="LCU24" s="135"/>
      <c r="LCV24" s="135"/>
      <c r="LCW24" s="135"/>
      <c r="LCX24" s="135"/>
      <c r="LDB24" s="135" t="s">
        <v>29</v>
      </c>
      <c r="LDC24" s="135"/>
      <c r="LDD24" s="135"/>
      <c r="LDE24" s="135"/>
      <c r="LDF24" s="135"/>
      <c r="LDJ24" s="135" t="s">
        <v>29</v>
      </c>
      <c r="LDK24" s="135"/>
      <c r="LDL24" s="135"/>
      <c r="LDM24" s="135"/>
      <c r="LDN24" s="135"/>
      <c r="LDR24" s="135" t="s">
        <v>29</v>
      </c>
      <c r="LDS24" s="135"/>
      <c r="LDT24" s="135"/>
      <c r="LDU24" s="135"/>
      <c r="LDV24" s="135"/>
      <c r="LDZ24" s="135" t="s">
        <v>29</v>
      </c>
      <c r="LEA24" s="135"/>
      <c r="LEB24" s="135"/>
      <c r="LEC24" s="135"/>
      <c r="LED24" s="135"/>
      <c r="LEH24" s="135" t="s">
        <v>29</v>
      </c>
      <c r="LEI24" s="135"/>
      <c r="LEJ24" s="135"/>
      <c r="LEK24" s="135"/>
      <c r="LEL24" s="135"/>
      <c r="LEP24" s="135" t="s">
        <v>29</v>
      </c>
      <c r="LEQ24" s="135"/>
      <c r="LER24" s="135"/>
      <c r="LES24" s="135"/>
      <c r="LET24" s="135"/>
      <c r="LEX24" s="135" t="s">
        <v>29</v>
      </c>
      <c r="LEY24" s="135"/>
      <c r="LEZ24" s="135"/>
      <c r="LFA24" s="135"/>
      <c r="LFB24" s="135"/>
      <c r="LFF24" s="135" t="s">
        <v>29</v>
      </c>
      <c r="LFG24" s="135"/>
      <c r="LFH24" s="135"/>
      <c r="LFI24" s="135"/>
      <c r="LFJ24" s="135"/>
      <c r="LFN24" s="135" t="s">
        <v>29</v>
      </c>
      <c r="LFO24" s="135"/>
      <c r="LFP24" s="135"/>
      <c r="LFQ24" s="135"/>
      <c r="LFR24" s="135"/>
      <c r="LFV24" s="135" t="s">
        <v>29</v>
      </c>
      <c r="LFW24" s="135"/>
      <c r="LFX24" s="135"/>
      <c r="LFY24" s="135"/>
      <c r="LFZ24" s="135"/>
      <c r="LGD24" s="135" t="s">
        <v>29</v>
      </c>
      <c r="LGE24" s="135"/>
      <c r="LGF24" s="135"/>
      <c r="LGG24" s="135"/>
      <c r="LGH24" s="135"/>
      <c r="LGL24" s="135" t="s">
        <v>29</v>
      </c>
      <c r="LGM24" s="135"/>
      <c r="LGN24" s="135"/>
      <c r="LGO24" s="135"/>
      <c r="LGP24" s="135"/>
      <c r="LGT24" s="135" t="s">
        <v>29</v>
      </c>
      <c r="LGU24" s="135"/>
      <c r="LGV24" s="135"/>
      <c r="LGW24" s="135"/>
      <c r="LGX24" s="135"/>
      <c r="LHB24" s="135" t="s">
        <v>29</v>
      </c>
      <c r="LHC24" s="135"/>
      <c r="LHD24" s="135"/>
      <c r="LHE24" s="135"/>
      <c r="LHF24" s="135"/>
      <c r="LHJ24" s="135" t="s">
        <v>29</v>
      </c>
      <c r="LHK24" s="135"/>
      <c r="LHL24" s="135"/>
      <c r="LHM24" s="135"/>
      <c r="LHN24" s="135"/>
      <c r="LHR24" s="135" t="s">
        <v>29</v>
      </c>
      <c r="LHS24" s="135"/>
      <c r="LHT24" s="135"/>
      <c r="LHU24" s="135"/>
      <c r="LHV24" s="135"/>
      <c r="LHZ24" s="135" t="s">
        <v>29</v>
      </c>
      <c r="LIA24" s="135"/>
      <c r="LIB24" s="135"/>
      <c r="LIC24" s="135"/>
      <c r="LID24" s="135"/>
      <c r="LIH24" s="135" t="s">
        <v>29</v>
      </c>
      <c r="LII24" s="135"/>
      <c r="LIJ24" s="135"/>
      <c r="LIK24" s="135"/>
      <c r="LIL24" s="135"/>
      <c r="LIP24" s="135" t="s">
        <v>29</v>
      </c>
      <c r="LIQ24" s="135"/>
      <c r="LIR24" s="135"/>
      <c r="LIS24" s="135"/>
      <c r="LIT24" s="135"/>
      <c r="LIX24" s="135" t="s">
        <v>29</v>
      </c>
      <c r="LIY24" s="135"/>
      <c r="LIZ24" s="135"/>
      <c r="LJA24" s="135"/>
      <c r="LJB24" s="135"/>
      <c r="LJF24" s="135" t="s">
        <v>29</v>
      </c>
      <c r="LJG24" s="135"/>
      <c r="LJH24" s="135"/>
      <c r="LJI24" s="135"/>
      <c r="LJJ24" s="135"/>
      <c r="LJN24" s="135" t="s">
        <v>29</v>
      </c>
      <c r="LJO24" s="135"/>
      <c r="LJP24" s="135"/>
      <c r="LJQ24" s="135"/>
      <c r="LJR24" s="135"/>
      <c r="LJV24" s="135" t="s">
        <v>29</v>
      </c>
      <c r="LJW24" s="135"/>
      <c r="LJX24" s="135"/>
      <c r="LJY24" s="135"/>
      <c r="LJZ24" s="135"/>
      <c r="LKD24" s="135" t="s">
        <v>29</v>
      </c>
      <c r="LKE24" s="135"/>
      <c r="LKF24" s="135"/>
      <c r="LKG24" s="135"/>
      <c r="LKH24" s="135"/>
      <c r="LKL24" s="135" t="s">
        <v>29</v>
      </c>
      <c r="LKM24" s="135"/>
      <c r="LKN24" s="135"/>
      <c r="LKO24" s="135"/>
      <c r="LKP24" s="135"/>
      <c r="LKT24" s="135" t="s">
        <v>29</v>
      </c>
      <c r="LKU24" s="135"/>
      <c r="LKV24" s="135"/>
      <c r="LKW24" s="135"/>
      <c r="LKX24" s="135"/>
      <c r="LLB24" s="135" t="s">
        <v>29</v>
      </c>
      <c r="LLC24" s="135"/>
      <c r="LLD24" s="135"/>
      <c r="LLE24" s="135"/>
      <c r="LLF24" s="135"/>
      <c r="LLJ24" s="135" t="s">
        <v>29</v>
      </c>
      <c r="LLK24" s="135"/>
      <c r="LLL24" s="135"/>
      <c r="LLM24" s="135"/>
      <c r="LLN24" s="135"/>
      <c r="LLR24" s="135" t="s">
        <v>29</v>
      </c>
      <c r="LLS24" s="135"/>
      <c r="LLT24" s="135"/>
      <c r="LLU24" s="135"/>
      <c r="LLV24" s="135"/>
      <c r="LLZ24" s="135" t="s">
        <v>29</v>
      </c>
      <c r="LMA24" s="135"/>
      <c r="LMB24" s="135"/>
      <c r="LMC24" s="135"/>
      <c r="LMD24" s="135"/>
      <c r="LMH24" s="135" t="s">
        <v>29</v>
      </c>
      <c r="LMI24" s="135"/>
      <c r="LMJ24" s="135"/>
      <c r="LMK24" s="135"/>
      <c r="LML24" s="135"/>
      <c r="LMP24" s="135" t="s">
        <v>29</v>
      </c>
      <c r="LMQ24" s="135"/>
      <c r="LMR24" s="135"/>
      <c r="LMS24" s="135"/>
      <c r="LMT24" s="135"/>
      <c r="LMX24" s="135" t="s">
        <v>29</v>
      </c>
      <c r="LMY24" s="135"/>
      <c r="LMZ24" s="135"/>
      <c r="LNA24" s="135"/>
      <c r="LNB24" s="135"/>
      <c r="LNF24" s="135" t="s">
        <v>29</v>
      </c>
      <c r="LNG24" s="135"/>
      <c r="LNH24" s="135"/>
      <c r="LNI24" s="135"/>
      <c r="LNJ24" s="135"/>
      <c r="LNN24" s="135" t="s">
        <v>29</v>
      </c>
      <c r="LNO24" s="135"/>
      <c r="LNP24" s="135"/>
      <c r="LNQ24" s="135"/>
      <c r="LNR24" s="135"/>
      <c r="LNV24" s="135" t="s">
        <v>29</v>
      </c>
      <c r="LNW24" s="135"/>
      <c r="LNX24" s="135"/>
      <c r="LNY24" s="135"/>
      <c r="LNZ24" s="135"/>
      <c r="LOD24" s="135" t="s">
        <v>29</v>
      </c>
      <c r="LOE24" s="135"/>
      <c r="LOF24" s="135"/>
      <c r="LOG24" s="135"/>
      <c r="LOH24" s="135"/>
      <c r="LOL24" s="135" t="s">
        <v>29</v>
      </c>
      <c r="LOM24" s="135"/>
      <c r="LON24" s="135"/>
      <c r="LOO24" s="135"/>
      <c r="LOP24" s="135"/>
      <c r="LOT24" s="135" t="s">
        <v>29</v>
      </c>
      <c r="LOU24" s="135"/>
      <c r="LOV24" s="135"/>
      <c r="LOW24" s="135"/>
      <c r="LOX24" s="135"/>
      <c r="LPB24" s="135" t="s">
        <v>29</v>
      </c>
      <c r="LPC24" s="135"/>
      <c r="LPD24" s="135"/>
      <c r="LPE24" s="135"/>
      <c r="LPF24" s="135"/>
      <c r="LPJ24" s="135" t="s">
        <v>29</v>
      </c>
      <c r="LPK24" s="135"/>
      <c r="LPL24" s="135"/>
      <c r="LPM24" s="135"/>
      <c r="LPN24" s="135"/>
      <c r="LPR24" s="135" t="s">
        <v>29</v>
      </c>
      <c r="LPS24" s="135"/>
      <c r="LPT24" s="135"/>
      <c r="LPU24" s="135"/>
      <c r="LPV24" s="135"/>
      <c r="LPZ24" s="135" t="s">
        <v>29</v>
      </c>
      <c r="LQA24" s="135"/>
      <c r="LQB24" s="135"/>
      <c r="LQC24" s="135"/>
      <c r="LQD24" s="135"/>
      <c r="LQH24" s="135" t="s">
        <v>29</v>
      </c>
      <c r="LQI24" s="135"/>
      <c r="LQJ24" s="135"/>
      <c r="LQK24" s="135"/>
      <c r="LQL24" s="135"/>
      <c r="LQP24" s="135" t="s">
        <v>29</v>
      </c>
      <c r="LQQ24" s="135"/>
      <c r="LQR24" s="135"/>
      <c r="LQS24" s="135"/>
      <c r="LQT24" s="135"/>
      <c r="LQX24" s="135" t="s">
        <v>29</v>
      </c>
      <c r="LQY24" s="135"/>
      <c r="LQZ24" s="135"/>
      <c r="LRA24" s="135"/>
      <c r="LRB24" s="135"/>
      <c r="LRF24" s="135" t="s">
        <v>29</v>
      </c>
      <c r="LRG24" s="135"/>
      <c r="LRH24" s="135"/>
      <c r="LRI24" s="135"/>
      <c r="LRJ24" s="135"/>
      <c r="LRN24" s="135" t="s">
        <v>29</v>
      </c>
      <c r="LRO24" s="135"/>
      <c r="LRP24" s="135"/>
      <c r="LRQ24" s="135"/>
      <c r="LRR24" s="135"/>
      <c r="LRV24" s="135" t="s">
        <v>29</v>
      </c>
      <c r="LRW24" s="135"/>
      <c r="LRX24" s="135"/>
      <c r="LRY24" s="135"/>
      <c r="LRZ24" s="135"/>
      <c r="LSD24" s="135" t="s">
        <v>29</v>
      </c>
      <c r="LSE24" s="135"/>
      <c r="LSF24" s="135"/>
      <c r="LSG24" s="135"/>
      <c r="LSH24" s="135"/>
      <c r="LSL24" s="135" t="s">
        <v>29</v>
      </c>
      <c r="LSM24" s="135"/>
      <c r="LSN24" s="135"/>
      <c r="LSO24" s="135"/>
      <c r="LSP24" s="135"/>
      <c r="LST24" s="135" t="s">
        <v>29</v>
      </c>
      <c r="LSU24" s="135"/>
      <c r="LSV24" s="135"/>
      <c r="LSW24" s="135"/>
      <c r="LSX24" s="135"/>
      <c r="LTB24" s="135" t="s">
        <v>29</v>
      </c>
      <c r="LTC24" s="135"/>
      <c r="LTD24" s="135"/>
      <c r="LTE24" s="135"/>
      <c r="LTF24" s="135"/>
      <c r="LTJ24" s="135" t="s">
        <v>29</v>
      </c>
      <c r="LTK24" s="135"/>
      <c r="LTL24" s="135"/>
      <c r="LTM24" s="135"/>
      <c r="LTN24" s="135"/>
      <c r="LTR24" s="135" t="s">
        <v>29</v>
      </c>
      <c r="LTS24" s="135"/>
      <c r="LTT24" s="135"/>
      <c r="LTU24" s="135"/>
      <c r="LTV24" s="135"/>
      <c r="LTZ24" s="135" t="s">
        <v>29</v>
      </c>
      <c r="LUA24" s="135"/>
      <c r="LUB24" s="135"/>
      <c r="LUC24" s="135"/>
      <c r="LUD24" s="135"/>
      <c r="LUH24" s="135" t="s">
        <v>29</v>
      </c>
      <c r="LUI24" s="135"/>
      <c r="LUJ24" s="135"/>
      <c r="LUK24" s="135"/>
      <c r="LUL24" s="135"/>
      <c r="LUP24" s="135" t="s">
        <v>29</v>
      </c>
      <c r="LUQ24" s="135"/>
      <c r="LUR24" s="135"/>
      <c r="LUS24" s="135"/>
      <c r="LUT24" s="135"/>
      <c r="LUX24" s="135" t="s">
        <v>29</v>
      </c>
      <c r="LUY24" s="135"/>
      <c r="LUZ24" s="135"/>
      <c r="LVA24" s="135"/>
      <c r="LVB24" s="135"/>
      <c r="LVF24" s="135" t="s">
        <v>29</v>
      </c>
      <c r="LVG24" s="135"/>
      <c r="LVH24" s="135"/>
      <c r="LVI24" s="135"/>
      <c r="LVJ24" s="135"/>
      <c r="LVN24" s="135" t="s">
        <v>29</v>
      </c>
      <c r="LVO24" s="135"/>
      <c r="LVP24" s="135"/>
      <c r="LVQ24" s="135"/>
      <c r="LVR24" s="135"/>
      <c r="LVV24" s="135" t="s">
        <v>29</v>
      </c>
      <c r="LVW24" s="135"/>
      <c r="LVX24" s="135"/>
      <c r="LVY24" s="135"/>
      <c r="LVZ24" s="135"/>
      <c r="LWD24" s="135" t="s">
        <v>29</v>
      </c>
      <c r="LWE24" s="135"/>
      <c r="LWF24" s="135"/>
      <c r="LWG24" s="135"/>
      <c r="LWH24" s="135"/>
      <c r="LWL24" s="135" t="s">
        <v>29</v>
      </c>
      <c r="LWM24" s="135"/>
      <c r="LWN24" s="135"/>
      <c r="LWO24" s="135"/>
      <c r="LWP24" s="135"/>
      <c r="LWT24" s="135" t="s">
        <v>29</v>
      </c>
      <c r="LWU24" s="135"/>
      <c r="LWV24" s="135"/>
      <c r="LWW24" s="135"/>
      <c r="LWX24" s="135"/>
      <c r="LXB24" s="135" t="s">
        <v>29</v>
      </c>
      <c r="LXC24" s="135"/>
      <c r="LXD24" s="135"/>
      <c r="LXE24" s="135"/>
      <c r="LXF24" s="135"/>
      <c r="LXJ24" s="135" t="s">
        <v>29</v>
      </c>
      <c r="LXK24" s="135"/>
      <c r="LXL24" s="135"/>
      <c r="LXM24" s="135"/>
      <c r="LXN24" s="135"/>
      <c r="LXR24" s="135" t="s">
        <v>29</v>
      </c>
      <c r="LXS24" s="135"/>
      <c r="LXT24" s="135"/>
      <c r="LXU24" s="135"/>
      <c r="LXV24" s="135"/>
      <c r="LXZ24" s="135" t="s">
        <v>29</v>
      </c>
      <c r="LYA24" s="135"/>
      <c r="LYB24" s="135"/>
      <c r="LYC24" s="135"/>
      <c r="LYD24" s="135"/>
      <c r="LYH24" s="135" t="s">
        <v>29</v>
      </c>
      <c r="LYI24" s="135"/>
      <c r="LYJ24" s="135"/>
      <c r="LYK24" s="135"/>
      <c r="LYL24" s="135"/>
      <c r="LYP24" s="135" t="s">
        <v>29</v>
      </c>
      <c r="LYQ24" s="135"/>
      <c r="LYR24" s="135"/>
      <c r="LYS24" s="135"/>
      <c r="LYT24" s="135"/>
      <c r="LYX24" s="135" t="s">
        <v>29</v>
      </c>
      <c r="LYY24" s="135"/>
      <c r="LYZ24" s="135"/>
      <c r="LZA24" s="135"/>
      <c r="LZB24" s="135"/>
      <c r="LZF24" s="135" t="s">
        <v>29</v>
      </c>
      <c r="LZG24" s="135"/>
      <c r="LZH24" s="135"/>
      <c r="LZI24" s="135"/>
      <c r="LZJ24" s="135"/>
      <c r="LZN24" s="135" t="s">
        <v>29</v>
      </c>
      <c r="LZO24" s="135"/>
      <c r="LZP24" s="135"/>
      <c r="LZQ24" s="135"/>
      <c r="LZR24" s="135"/>
      <c r="LZV24" s="135" t="s">
        <v>29</v>
      </c>
      <c r="LZW24" s="135"/>
      <c r="LZX24" s="135"/>
      <c r="LZY24" s="135"/>
      <c r="LZZ24" s="135"/>
      <c r="MAD24" s="135" t="s">
        <v>29</v>
      </c>
      <c r="MAE24" s="135"/>
      <c r="MAF24" s="135"/>
      <c r="MAG24" s="135"/>
      <c r="MAH24" s="135"/>
      <c r="MAL24" s="135" t="s">
        <v>29</v>
      </c>
      <c r="MAM24" s="135"/>
      <c r="MAN24" s="135"/>
      <c r="MAO24" s="135"/>
      <c r="MAP24" s="135"/>
      <c r="MAT24" s="135" t="s">
        <v>29</v>
      </c>
      <c r="MAU24" s="135"/>
      <c r="MAV24" s="135"/>
      <c r="MAW24" s="135"/>
      <c r="MAX24" s="135"/>
      <c r="MBB24" s="135" t="s">
        <v>29</v>
      </c>
      <c r="MBC24" s="135"/>
      <c r="MBD24" s="135"/>
      <c r="MBE24" s="135"/>
      <c r="MBF24" s="135"/>
      <c r="MBJ24" s="135" t="s">
        <v>29</v>
      </c>
      <c r="MBK24" s="135"/>
      <c r="MBL24" s="135"/>
      <c r="MBM24" s="135"/>
      <c r="MBN24" s="135"/>
      <c r="MBR24" s="135" t="s">
        <v>29</v>
      </c>
      <c r="MBS24" s="135"/>
      <c r="MBT24" s="135"/>
      <c r="MBU24" s="135"/>
      <c r="MBV24" s="135"/>
      <c r="MBZ24" s="135" t="s">
        <v>29</v>
      </c>
      <c r="MCA24" s="135"/>
      <c r="MCB24" s="135"/>
      <c r="MCC24" s="135"/>
      <c r="MCD24" s="135"/>
      <c r="MCH24" s="135" t="s">
        <v>29</v>
      </c>
      <c r="MCI24" s="135"/>
      <c r="MCJ24" s="135"/>
      <c r="MCK24" s="135"/>
      <c r="MCL24" s="135"/>
      <c r="MCP24" s="135" t="s">
        <v>29</v>
      </c>
      <c r="MCQ24" s="135"/>
      <c r="MCR24" s="135"/>
      <c r="MCS24" s="135"/>
      <c r="MCT24" s="135"/>
      <c r="MCX24" s="135" t="s">
        <v>29</v>
      </c>
      <c r="MCY24" s="135"/>
      <c r="MCZ24" s="135"/>
      <c r="MDA24" s="135"/>
      <c r="MDB24" s="135"/>
      <c r="MDF24" s="135" t="s">
        <v>29</v>
      </c>
      <c r="MDG24" s="135"/>
      <c r="MDH24" s="135"/>
      <c r="MDI24" s="135"/>
      <c r="MDJ24" s="135"/>
      <c r="MDN24" s="135" t="s">
        <v>29</v>
      </c>
      <c r="MDO24" s="135"/>
      <c r="MDP24" s="135"/>
      <c r="MDQ24" s="135"/>
      <c r="MDR24" s="135"/>
      <c r="MDV24" s="135" t="s">
        <v>29</v>
      </c>
      <c r="MDW24" s="135"/>
      <c r="MDX24" s="135"/>
      <c r="MDY24" s="135"/>
      <c r="MDZ24" s="135"/>
      <c r="MED24" s="135" t="s">
        <v>29</v>
      </c>
      <c r="MEE24" s="135"/>
      <c r="MEF24" s="135"/>
      <c r="MEG24" s="135"/>
      <c r="MEH24" s="135"/>
      <c r="MEL24" s="135" t="s">
        <v>29</v>
      </c>
      <c r="MEM24" s="135"/>
      <c r="MEN24" s="135"/>
      <c r="MEO24" s="135"/>
      <c r="MEP24" s="135"/>
      <c r="MET24" s="135" t="s">
        <v>29</v>
      </c>
      <c r="MEU24" s="135"/>
      <c r="MEV24" s="135"/>
      <c r="MEW24" s="135"/>
      <c r="MEX24" s="135"/>
      <c r="MFB24" s="135" t="s">
        <v>29</v>
      </c>
      <c r="MFC24" s="135"/>
      <c r="MFD24" s="135"/>
      <c r="MFE24" s="135"/>
      <c r="MFF24" s="135"/>
      <c r="MFJ24" s="135" t="s">
        <v>29</v>
      </c>
      <c r="MFK24" s="135"/>
      <c r="MFL24" s="135"/>
      <c r="MFM24" s="135"/>
      <c r="MFN24" s="135"/>
      <c r="MFR24" s="135" t="s">
        <v>29</v>
      </c>
      <c r="MFS24" s="135"/>
      <c r="MFT24" s="135"/>
      <c r="MFU24" s="135"/>
      <c r="MFV24" s="135"/>
      <c r="MFZ24" s="135" t="s">
        <v>29</v>
      </c>
      <c r="MGA24" s="135"/>
      <c r="MGB24" s="135"/>
      <c r="MGC24" s="135"/>
      <c r="MGD24" s="135"/>
      <c r="MGH24" s="135" t="s">
        <v>29</v>
      </c>
      <c r="MGI24" s="135"/>
      <c r="MGJ24" s="135"/>
      <c r="MGK24" s="135"/>
      <c r="MGL24" s="135"/>
      <c r="MGP24" s="135" t="s">
        <v>29</v>
      </c>
      <c r="MGQ24" s="135"/>
      <c r="MGR24" s="135"/>
      <c r="MGS24" s="135"/>
      <c r="MGT24" s="135"/>
      <c r="MGX24" s="135" t="s">
        <v>29</v>
      </c>
      <c r="MGY24" s="135"/>
      <c r="MGZ24" s="135"/>
      <c r="MHA24" s="135"/>
      <c r="MHB24" s="135"/>
      <c r="MHF24" s="135" t="s">
        <v>29</v>
      </c>
      <c r="MHG24" s="135"/>
      <c r="MHH24" s="135"/>
      <c r="MHI24" s="135"/>
      <c r="MHJ24" s="135"/>
      <c r="MHN24" s="135" t="s">
        <v>29</v>
      </c>
      <c r="MHO24" s="135"/>
      <c r="MHP24" s="135"/>
      <c r="MHQ24" s="135"/>
      <c r="MHR24" s="135"/>
      <c r="MHV24" s="135" t="s">
        <v>29</v>
      </c>
      <c r="MHW24" s="135"/>
      <c r="MHX24" s="135"/>
      <c r="MHY24" s="135"/>
      <c r="MHZ24" s="135"/>
      <c r="MID24" s="135" t="s">
        <v>29</v>
      </c>
      <c r="MIE24" s="135"/>
      <c r="MIF24" s="135"/>
      <c r="MIG24" s="135"/>
      <c r="MIH24" s="135"/>
      <c r="MIL24" s="135" t="s">
        <v>29</v>
      </c>
      <c r="MIM24" s="135"/>
      <c r="MIN24" s="135"/>
      <c r="MIO24" s="135"/>
      <c r="MIP24" s="135"/>
      <c r="MIT24" s="135" t="s">
        <v>29</v>
      </c>
      <c r="MIU24" s="135"/>
      <c r="MIV24" s="135"/>
      <c r="MIW24" s="135"/>
      <c r="MIX24" s="135"/>
      <c r="MJB24" s="135" t="s">
        <v>29</v>
      </c>
      <c r="MJC24" s="135"/>
      <c r="MJD24" s="135"/>
      <c r="MJE24" s="135"/>
      <c r="MJF24" s="135"/>
      <c r="MJJ24" s="135" t="s">
        <v>29</v>
      </c>
      <c r="MJK24" s="135"/>
      <c r="MJL24" s="135"/>
      <c r="MJM24" s="135"/>
      <c r="MJN24" s="135"/>
      <c r="MJR24" s="135" t="s">
        <v>29</v>
      </c>
      <c r="MJS24" s="135"/>
      <c r="MJT24" s="135"/>
      <c r="MJU24" s="135"/>
      <c r="MJV24" s="135"/>
      <c r="MJZ24" s="135" t="s">
        <v>29</v>
      </c>
      <c r="MKA24" s="135"/>
      <c r="MKB24" s="135"/>
      <c r="MKC24" s="135"/>
      <c r="MKD24" s="135"/>
      <c r="MKH24" s="135" t="s">
        <v>29</v>
      </c>
      <c r="MKI24" s="135"/>
      <c r="MKJ24" s="135"/>
      <c r="MKK24" s="135"/>
      <c r="MKL24" s="135"/>
      <c r="MKP24" s="135" t="s">
        <v>29</v>
      </c>
      <c r="MKQ24" s="135"/>
      <c r="MKR24" s="135"/>
      <c r="MKS24" s="135"/>
      <c r="MKT24" s="135"/>
      <c r="MKX24" s="135" t="s">
        <v>29</v>
      </c>
      <c r="MKY24" s="135"/>
      <c r="MKZ24" s="135"/>
      <c r="MLA24" s="135"/>
      <c r="MLB24" s="135"/>
      <c r="MLF24" s="135" t="s">
        <v>29</v>
      </c>
      <c r="MLG24" s="135"/>
      <c r="MLH24" s="135"/>
      <c r="MLI24" s="135"/>
      <c r="MLJ24" s="135"/>
      <c r="MLN24" s="135" t="s">
        <v>29</v>
      </c>
      <c r="MLO24" s="135"/>
      <c r="MLP24" s="135"/>
      <c r="MLQ24" s="135"/>
      <c r="MLR24" s="135"/>
      <c r="MLV24" s="135" t="s">
        <v>29</v>
      </c>
      <c r="MLW24" s="135"/>
      <c r="MLX24" s="135"/>
      <c r="MLY24" s="135"/>
      <c r="MLZ24" s="135"/>
      <c r="MMD24" s="135" t="s">
        <v>29</v>
      </c>
      <c r="MME24" s="135"/>
      <c r="MMF24" s="135"/>
      <c r="MMG24" s="135"/>
      <c r="MMH24" s="135"/>
      <c r="MML24" s="135" t="s">
        <v>29</v>
      </c>
      <c r="MMM24" s="135"/>
      <c r="MMN24" s="135"/>
      <c r="MMO24" s="135"/>
      <c r="MMP24" s="135"/>
      <c r="MMT24" s="135" t="s">
        <v>29</v>
      </c>
      <c r="MMU24" s="135"/>
      <c r="MMV24" s="135"/>
      <c r="MMW24" s="135"/>
      <c r="MMX24" s="135"/>
      <c r="MNB24" s="135" t="s">
        <v>29</v>
      </c>
      <c r="MNC24" s="135"/>
      <c r="MND24" s="135"/>
      <c r="MNE24" s="135"/>
      <c r="MNF24" s="135"/>
      <c r="MNJ24" s="135" t="s">
        <v>29</v>
      </c>
      <c r="MNK24" s="135"/>
      <c r="MNL24" s="135"/>
      <c r="MNM24" s="135"/>
      <c r="MNN24" s="135"/>
      <c r="MNR24" s="135" t="s">
        <v>29</v>
      </c>
      <c r="MNS24" s="135"/>
      <c r="MNT24" s="135"/>
      <c r="MNU24" s="135"/>
      <c r="MNV24" s="135"/>
      <c r="MNZ24" s="135" t="s">
        <v>29</v>
      </c>
      <c r="MOA24" s="135"/>
      <c r="MOB24" s="135"/>
      <c r="MOC24" s="135"/>
      <c r="MOD24" s="135"/>
      <c r="MOH24" s="135" t="s">
        <v>29</v>
      </c>
      <c r="MOI24" s="135"/>
      <c r="MOJ24" s="135"/>
      <c r="MOK24" s="135"/>
      <c r="MOL24" s="135"/>
      <c r="MOP24" s="135" t="s">
        <v>29</v>
      </c>
      <c r="MOQ24" s="135"/>
      <c r="MOR24" s="135"/>
      <c r="MOS24" s="135"/>
      <c r="MOT24" s="135"/>
      <c r="MOX24" s="135" t="s">
        <v>29</v>
      </c>
      <c r="MOY24" s="135"/>
      <c r="MOZ24" s="135"/>
      <c r="MPA24" s="135"/>
      <c r="MPB24" s="135"/>
      <c r="MPF24" s="135" t="s">
        <v>29</v>
      </c>
      <c r="MPG24" s="135"/>
      <c r="MPH24" s="135"/>
      <c r="MPI24" s="135"/>
      <c r="MPJ24" s="135"/>
      <c r="MPN24" s="135" t="s">
        <v>29</v>
      </c>
      <c r="MPO24" s="135"/>
      <c r="MPP24" s="135"/>
      <c r="MPQ24" s="135"/>
      <c r="MPR24" s="135"/>
      <c r="MPV24" s="135" t="s">
        <v>29</v>
      </c>
      <c r="MPW24" s="135"/>
      <c r="MPX24" s="135"/>
      <c r="MPY24" s="135"/>
      <c r="MPZ24" s="135"/>
      <c r="MQD24" s="135" t="s">
        <v>29</v>
      </c>
      <c r="MQE24" s="135"/>
      <c r="MQF24" s="135"/>
      <c r="MQG24" s="135"/>
      <c r="MQH24" s="135"/>
      <c r="MQL24" s="135" t="s">
        <v>29</v>
      </c>
      <c r="MQM24" s="135"/>
      <c r="MQN24" s="135"/>
      <c r="MQO24" s="135"/>
      <c r="MQP24" s="135"/>
      <c r="MQT24" s="135" t="s">
        <v>29</v>
      </c>
      <c r="MQU24" s="135"/>
      <c r="MQV24" s="135"/>
      <c r="MQW24" s="135"/>
      <c r="MQX24" s="135"/>
      <c r="MRB24" s="135" t="s">
        <v>29</v>
      </c>
      <c r="MRC24" s="135"/>
      <c r="MRD24" s="135"/>
      <c r="MRE24" s="135"/>
      <c r="MRF24" s="135"/>
      <c r="MRJ24" s="135" t="s">
        <v>29</v>
      </c>
      <c r="MRK24" s="135"/>
      <c r="MRL24" s="135"/>
      <c r="MRM24" s="135"/>
      <c r="MRN24" s="135"/>
      <c r="MRR24" s="135" t="s">
        <v>29</v>
      </c>
      <c r="MRS24" s="135"/>
      <c r="MRT24" s="135"/>
      <c r="MRU24" s="135"/>
      <c r="MRV24" s="135"/>
      <c r="MRZ24" s="135" t="s">
        <v>29</v>
      </c>
      <c r="MSA24" s="135"/>
      <c r="MSB24" s="135"/>
      <c r="MSC24" s="135"/>
      <c r="MSD24" s="135"/>
      <c r="MSH24" s="135" t="s">
        <v>29</v>
      </c>
      <c r="MSI24" s="135"/>
      <c r="MSJ24" s="135"/>
      <c r="MSK24" s="135"/>
      <c r="MSL24" s="135"/>
      <c r="MSP24" s="135" t="s">
        <v>29</v>
      </c>
      <c r="MSQ24" s="135"/>
      <c r="MSR24" s="135"/>
      <c r="MSS24" s="135"/>
      <c r="MST24" s="135"/>
      <c r="MSX24" s="135" t="s">
        <v>29</v>
      </c>
      <c r="MSY24" s="135"/>
      <c r="MSZ24" s="135"/>
      <c r="MTA24" s="135"/>
      <c r="MTB24" s="135"/>
      <c r="MTF24" s="135" t="s">
        <v>29</v>
      </c>
      <c r="MTG24" s="135"/>
      <c r="MTH24" s="135"/>
      <c r="MTI24" s="135"/>
      <c r="MTJ24" s="135"/>
      <c r="MTN24" s="135" t="s">
        <v>29</v>
      </c>
      <c r="MTO24" s="135"/>
      <c r="MTP24" s="135"/>
      <c r="MTQ24" s="135"/>
      <c r="MTR24" s="135"/>
      <c r="MTV24" s="135" t="s">
        <v>29</v>
      </c>
      <c r="MTW24" s="135"/>
      <c r="MTX24" s="135"/>
      <c r="MTY24" s="135"/>
      <c r="MTZ24" s="135"/>
      <c r="MUD24" s="135" t="s">
        <v>29</v>
      </c>
      <c r="MUE24" s="135"/>
      <c r="MUF24" s="135"/>
      <c r="MUG24" s="135"/>
      <c r="MUH24" s="135"/>
      <c r="MUL24" s="135" t="s">
        <v>29</v>
      </c>
      <c r="MUM24" s="135"/>
      <c r="MUN24" s="135"/>
      <c r="MUO24" s="135"/>
      <c r="MUP24" s="135"/>
      <c r="MUT24" s="135" t="s">
        <v>29</v>
      </c>
      <c r="MUU24" s="135"/>
      <c r="MUV24" s="135"/>
      <c r="MUW24" s="135"/>
      <c r="MUX24" s="135"/>
      <c r="MVB24" s="135" t="s">
        <v>29</v>
      </c>
      <c r="MVC24" s="135"/>
      <c r="MVD24" s="135"/>
      <c r="MVE24" s="135"/>
      <c r="MVF24" s="135"/>
      <c r="MVJ24" s="135" t="s">
        <v>29</v>
      </c>
      <c r="MVK24" s="135"/>
      <c r="MVL24" s="135"/>
      <c r="MVM24" s="135"/>
      <c r="MVN24" s="135"/>
      <c r="MVR24" s="135" t="s">
        <v>29</v>
      </c>
      <c r="MVS24" s="135"/>
      <c r="MVT24" s="135"/>
      <c r="MVU24" s="135"/>
      <c r="MVV24" s="135"/>
      <c r="MVZ24" s="135" t="s">
        <v>29</v>
      </c>
      <c r="MWA24" s="135"/>
      <c r="MWB24" s="135"/>
      <c r="MWC24" s="135"/>
      <c r="MWD24" s="135"/>
      <c r="MWH24" s="135" t="s">
        <v>29</v>
      </c>
      <c r="MWI24" s="135"/>
      <c r="MWJ24" s="135"/>
      <c r="MWK24" s="135"/>
      <c r="MWL24" s="135"/>
      <c r="MWP24" s="135" t="s">
        <v>29</v>
      </c>
      <c r="MWQ24" s="135"/>
      <c r="MWR24" s="135"/>
      <c r="MWS24" s="135"/>
      <c r="MWT24" s="135"/>
      <c r="MWX24" s="135" t="s">
        <v>29</v>
      </c>
      <c r="MWY24" s="135"/>
      <c r="MWZ24" s="135"/>
      <c r="MXA24" s="135"/>
      <c r="MXB24" s="135"/>
      <c r="MXF24" s="135" t="s">
        <v>29</v>
      </c>
      <c r="MXG24" s="135"/>
      <c r="MXH24" s="135"/>
      <c r="MXI24" s="135"/>
      <c r="MXJ24" s="135"/>
      <c r="MXN24" s="135" t="s">
        <v>29</v>
      </c>
      <c r="MXO24" s="135"/>
      <c r="MXP24" s="135"/>
      <c r="MXQ24" s="135"/>
      <c r="MXR24" s="135"/>
      <c r="MXV24" s="135" t="s">
        <v>29</v>
      </c>
      <c r="MXW24" s="135"/>
      <c r="MXX24" s="135"/>
      <c r="MXY24" s="135"/>
      <c r="MXZ24" s="135"/>
      <c r="MYD24" s="135" t="s">
        <v>29</v>
      </c>
      <c r="MYE24" s="135"/>
      <c r="MYF24" s="135"/>
      <c r="MYG24" s="135"/>
      <c r="MYH24" s="135"/>
      <c r="MYL24" s="135" t="s">
        <v>29</v>
      </c>
      <c r="MYM24" s="135"/>
      <c r="MYN24" s="135"/>
      <c r="MYO24" s="135"/>
      <c r="MYP24" s="135"/>
      <c r="MYT24" s="135" t="s">
        <v>29</v>
      </c>
      <c r="MYU24" s="135"/>
      <c r="MYV24" s="135"/>
      <c r="MYW24" s="135"/>
      <c r="MYX24" s="135"/>
      <c r="MZB24" s="135" t="s">
        <v>29</v>
      </c>
      <c r="MZC24" s="135"/>
      <c r="MZD24" s="135"/>
      <c r="MZE24" s="135"/>
      <c r="MZF24" s="135"/>
      <c r="MZJ24" s="135" t="s">
        <v>29</v>
      </c>
      <c r="MZK24" s="135"/>
      <c r="MZL24" s="135"/>
      <c r="MZM24" s="135"/>
      <c r="MZN24" s="135"/>
      <c r="MZR24" s="135" t="s">
        <v>29</v>
      </c>
      <c r="MZS24" s="135"/>
      <c r="MZT24" s="135"/>
      <c r="MZU24" s="135"/>
      <c r="MZV24" s="135"/>
      <c r="MZZ24" s="135" t="s">
        <v>29</v>
      </c>
      <c r="NAA24" s="135"/>
      <c r="NAB24" s="135"/>
      <c r="NAC24" s="135"/>
      <c r="NAD24" s="135"/>
      <c r="NAH24" s="135" t="s">
        <v>29</v>
      </c>
      <c r="NAI24" s="135"/>
      <c r="NAJ24" s="135"/>
      <c r="NAK24" s="135"/>
      <c r="NAL24" s="135"/>
      <c r="NAP24" s="135" t="s">
        <v>29</v>
      </c>
      <c r="NAQ24" s="135"/>
      <c r="NAR24" s="135"/>
      <c r="NAS24" s="135"/>
      <c r="NAT24" s="135"/>
      <c r="NAX24" s="135" t="s">
        <v>29</v>
      </c>
      <c r="NAY24" s="135"/>
      <c r="NAZ24" s="135"/>
      <c r="NBA24" s="135"/>
      <c r="NBB24" s="135"/>
      <c r="NBF24" s="135" t="s">
        <v>29</v>
      </c>
      <c r="NBG24" s="135"/>
      <c r="NBH24" s="135"/>
      <c r="NBI24" s="135"/>
      <c r="NBJ24" s="135"/>
      <c r="NBN24" s="135" t="s">
        <v>29</v>
      </c>
      <c r="NBO24" s="135"/>
      <c r="NBP24" s="135"/>
      <c r="NBQ24" s="135"/>
      <c r="NBR24" s="135"/>
      <c r="NBV24" s="135" t="s">
        <v>29</v>
      </c>
      <c r="NBW24" s="135"/>
      <c r="NBX24" s="135"/>
      <c r="NBY24" s="135"/>
      <c r="NBZ24" s="135"/>
      <c r="NCD24" s="135" t="s">
        <v>29</v>
      </c>
      <c r="NCE24" s="135"/>
      <c r="NCF24" s="135"/>
      <c r="NCG24" s="135"/>
      <c r="NCH24" s="135"/>
      <c r="NCL24" s="135" t="s">
        <v>29</v>
      </c>
      <c r="NCM24" s="135"/>
      <c r="NCN24" s="135"/>
      <c r="NCO24" s="135"/>
      <c r="NCP24" s="135"/>
      <c r="NCT24" s="135" t="s">
        <v>29</v>
      </c>
      <c r="NCU24" s="135"/>
      <c r="NCV24" s="135"/>
      <c r="NCW24" s="135"/>
      <c r="NCX24" s="135"/>
      <c r="NDB24" s="135" t="s">
        <v>29</v>
      </c>
      <c r="NDC24" s="135"/>
      <c r="NDD24" s="135"/>
      <c r="NDE24" s="135"/>
      <c r="NDF24" s="135"/>
      <c r="NDJ24" s="135" t="s">
        <v>29</v>
      </c>
      <c r="NDK24" s="135"/>
      <c r="NDL24" s="135"/>
      <c r="NDM24" s="135"/>
      <c r="NDN24" s="135"/>
      <c r="NDR24" s="135" t="s">
        <v>29</v>
      </c>
      <c r="NDS24" s="135"/>
      <c r="NDT24" s="135"/>
      <c r="NDU24" s="135"/>
      <c r="NDV24" s="135"/>
      <c r="NDZ24" s="135" t="s">
        <v>29</v>
      </c>
      <c r="NEA24" s="135"/>
      <c r="NEB24" s="135"/>
      <c r="NEC24" s="135"/>
      <c r="NED24" s="135"/>
      <c r="NEH24" s="135" t="s">
        <v>29</v>
      </c>
      <c r="NEI24" s="135"/>
      <c r="NEJ24" s="135"/>
      <c r="NEK24" s="135"/>
      <c r="NEL24" s="135"/>
      <c r="NEP24" s="135" t="s">
        <v>29</v>
      </c>
      <c r="NEQ24" s="135"/>
      <c r="NER24" s="135"/>
      <c r="NES24" s="135"/>
      <c r="NET24" s="135"/>
      <c r="NEX24" s="135" t="s">
        <v>29</v>
      </c>
      <c r="NEY24" s="135"/>
      <c r="NEZ24" s="135"/>
      <c r="NFA24" s="135"/>
      <c r="NFB24" s="135"/>
      <c r="NFF24" s="135" t="s">
        <v>29</v>
      </c>
      <c r="NFG24" s="135"/>
      <c r="NFH24" s="135"/>
      <c r="NFI24" s="135"/>
      <c r="NFJ24" s="135"/>
      <c r="NFN24" s="135" t="s">
        <v>29</v>
      </c>
      <c r="NFO24" s="135"/>
      <c r="NFP24" s="135"/>
      <c r="NFQ24" s="135"/>
      <c r="NFR24" s="135"/>
      <c r="NFV24" s="135" t="s">
        <v>29</v>
      </c>
      <c r="NFW24" s="135"/>
      <c r="NFX24" s="135"/>
      <c r="NFY24" s="135"/>
      <c r="NFZ24" s="135"/>
      <c r="NGD24" s="135" t="s">
        <v>29</v>
      </c>
      <c r="NGE24" s="135"/>
      <c r="NGF24" s="135"/>
      <c r="NGG24" s="135"/>
      <c r="NGH24" s="135"/>
      <c r="NGL24" s="135" t="s">
        <v>29</v>
      </c>
      <c r="NGM24" s="135"/>
      <c r="NGN24" s="135"/>
      <c r="NGO24" s="135"/>
      <c r="NGP24" s="135"/>
      <c r="NGT24" s="135" t="s">
        <v>29</v>
      </c>
      <c r="NGU24" s="135"/>
      <c r="NGV24" s="135"/>
      <c r="NGW24" s="135"/>
      <c r="NGX24" s="135"/>
      <c r="NHB24" s="135" t="s">
        <v>29</v>
      </c>
      <c r="NHC24" s="135"/>
      <c r="NHD24" s="135"/>
      <c r="NHE24" s="135"/>
      <c r="NHF24" s="135"/>
      <c r="NHJ24" s="135" t="s">
        <v>29</v>
      </c>
      <c r="NHK24" s="135"/>
      <c r="NHL24" s="135"/>
      <c r="NHM24" s="135"/>
      <c r="NHN24" s="135"/>
      <c r="NHR24" s="135" t="s">
        <v>29</v>
      </c>
      <c r="NHS24" s="135"/>
      <c r="NHT24" s="135"/>
      <c r="NHU24" s="135"/>
      <c r="NHV24" s="135"/>
      <c r="NHZ24" s="135" t="s">
        <v>29</v>
      </c>
      <c r="NIA24" s="135"/>
      <c r="NIB24" s="135"/>
      <c r="NIC24" s="135"/>
      <c r="NID24" s="135"/>
      <c r="NIH24" s="135" t="s">
        <v>29</v>
      </c>
      <c r="NII24" s="135"/>
      <c r="NIJ24" s="135"/>
      <c r="NIK24" s="135"/>
      <c r="NIL24" s="135"/>
      <c r="NIP24" s="135" t="s">
        <v>29</v>
      </c>
      <c r="NIQ24" s="135"/>
      <c r="NIR24" s="135"/>
      <c r="NIS24" s="135"/>
      <c r="NIT24" s="135"/>
      <c r="NIX24" s="135" t="s">
        <v>29</v>
      </c>
      <c r="NIY24" s="135"/>
      <c r="NIZ24" s="135"/>
      <c r="NJA24" s="135"/>
      <c r="NJB24" s="135"/>
      <c r="NJF24" s="135" t="s">
        <v>29</v>
      </c>
      <c r="NJG24" s="135"/>
      <c r="NJH24" s="135"/>
      <c r="NJI24" s="135"/>
      <c r="NJJ24" s="135"/>
      <c r="NJN24" s="135" t="s">
        <v>29</v>
      </c>
      <c r="NJO24" s="135"/>
      <c r="NJP24" s="135"/>
      <c r="NJQ24" s="135"/>
      <c r="NJR24" s="135"/>
      <c r="NJV24" s="135" t="s">
        <v>29</v>
      </c>
      <c r="NJW24" s="135"/>
      <c r="NJX24" s="135"/>
      <c r="NJY24" s="135"/>
      <c r="NJZ24" s="135"/>
      <c r="NKD24" s="135" t="s">
        <v>29</v>
      </c>
      <c r="NKE24" s="135"/>
      <c r="NKF24" s="135"/>
      <c r="NKG24" s="135"/>
      <c r="NKH24" s="135"/>
      <c r="NKL24" s="135" t="s">
        <v>29</v>
      </c>
      <c r="NKM24" s="135"/>
      <c r="NKN24" s="135"/>
      <c r="NKO24" s="135"/>
      <c r="NKP24" s="135"/>
      <c r="NKT24" s="135" t="s">
        <v>29</v>
      </c>
      <c r="NKU24" s="135"/>
      <c r="NKV24" s="135"/>
      <c r="NKW24" s="135"/>
      <c r="NKX24" s="135"/>
      <c r="NLB24" s="135" t="s">
        <v>29</v>
      </c>
      <c r="NLC24" s="135"/>
      <c r="NLD24" s="135"/>
      <c r="NLE24" s="135"/>
      <c r="NLF24" s="135"/>
      <c r="NLJ24" s="135" t="s">
        <v>29</v>
      </c>
      <c r="NLK24" s="135"/>
      <c r="NLL24" s="135"/>
      <c r="NLM24" s="135"/>
      <c r="NLN24" s="135"/>
      <c r="NLR24" s="135" t="s">
        <v>29</v>
      </c>
      <c r="NLS24" s="135"/>
      <c r="NLT24" s="135"/>
      <c r="NLU24" s="135"/>
      <c r="NLV24" s="135"/>
      <c r="NLZ24" s="135" t="s">
        <v>29</v>
      </c>
      <c r="NMA24" s="135"/>
      <c r="NMB24" s="135"/>
      <c r="NMC24" s="135"/>
      <c r="NMD24" s="135"/>
      <c r="NMH24" s="135" t="s">
        <v>29</v>
      </c>
      <c r="NMI24" s="135"/>
      <c r="NMJ24" s="135"/>
      <c r="NMK24" s="135"/>
      <c r="NML24" s="135"/>
      <c r="NMP24" s="135" t="s">
        <v>29</v>
      </c>
      <c r="NMQ24" s="135"/>
      <c r="NMR24" s="135"/>
      <c r="NMS24" s="135"/>
      <c r="NMT24" s="135"/>
      <c r="NMX24" s="135" t="s">
        <v>29</v>
      </c>
      <c r="NMY24" s="135"/>
      <c r="NMZ24" s="135"/>
      <c r="NNA24" s="135"/>
      <c r="NNB24" s="135"/>
      <c r="NNF24" s="135" t="s">
        <v>29</v>
      </c>
      <c r="NNG24" s="135"/>
      <c r="NNH24" s="135"/>
      <c r="NNI24" s="135"/>
      <c r="NNJ24" s="135"/>
      <c r="NNN24" s="135" t="s">
        <v>29</v>
      </c>
      <c r="NNO24" s="135"/>
      <c r="NNP24" s="135"/>
      <c r="NNQ24" s="135"/>
      <c r="NNR24" s="135"/>
      <c r="NNV24" s="135" t="s">
        <v>29</v>
      </c>
      <c r="NNW24" s="135"/>
      <c r="NNX24" s="135"/>
      <c r="NNY24" s="135"/>
      <c r="NNZ24" s="135"/>
      <c r="NOD24" s="135" t="s">
        <v>29</v>
      </c>
      <c r="NOE24" s="135"/>
      <c r="NOF24" s="135"/>
      <c r="NOG24" s="135"/>
      <c r="NOH24" s="135"/>
      <c r="NOL24" s="135" t="s">
        <v>29</v>
      </c>
      <c r="NOM24" s="135"/>
      <c r="NON24" s="135"/>
      <c r="NOO24" s="135"/>
      <c r="NOP24" s="135"/>
      <c r="NOT24" s="135" t="s">
        <v>29</v>
      </c>
      <c r="NOU24" s="135"/>
      <c r="NOV24" s="135"/>
      <c r="NOW24" s="135"/>
      <c r="NOX24" s="135"/>
      <c r="NPB24" s="135" t="s">
        <v>29</v>
      </c>
      <c r="NPC24" s="135"/>
      <c r="NPD24" s="135"/>
      <c r="NPE24" s="135"/>
      <c r="NPF24" s="135"/>
      <c r="NPJ24" s="135" t="s">
        <v>29</v>
      </c>
      <c r="NPK24" s="135"/>
      <c r="NPL24" s="135"/>
      <c r="NPM24" s="135"/>
      <c r="NPN24" s="135"/>
      <c r="NPR24" s="135" t="s">
        <v>29</v>
      </c>
      <c r="NPS24" s="135"/>
      <c r="NPT24" s="135"/>
      <c r="NPU24" s="135"/>
      <c r="NPV24" s="135"/>
      <c r="NPZ24" s="135" t="s">
        <v>29</v>
      </c>
      <c r="NQA24" s="135"/>
      <c r="NQB24" s="135"/>
      <c r="NQC24" s="135"/>
      <c r="NQD24" s="135"/>
      <c r="NQH24" s="135" t="s">
        <v>29</v>
      </c>
      <c r="NQI24" s="135"/>
      <c r="NQJ24" s="135"/>
      <c r="NQK24" s="135"/>
      <c r="NQL24" s="135"/>
      <c r="NQP24" s="135" t="s">
        <v>29</v>
      </c>
      <c r="NQQ24" s="135"/>
      <c r="NQR24" s="135"/>
      <c r="NQS24" s="135"/>
      <c r="NQT24" s="135"/>
      <c r="NQX24" s="135" t="s">
        <v>29</v>
      </c>
      <c r="NQY24" s="135"/>
      <c r="NQZ24" s="135"/>
      <c r="NRA24" s="135"/>
      <c r="NRB24" s="135"/>
      <c r="NRF24" s="135" t="s">
        <v>29</v>
      </c>
      <c r="NRG24" s="135"/>
      <c r="NRH24" s="135"/>
      <c r="NRI24" s="135"/>
      <c r="NRJ24" s="135"/>
      <c r="NRN24" s="135" t="s">
        <v>29</v>
      </c>
      <c r="NRO24" s="135"/>
      <c r="NRP24" s="135"/>
      <c r="NRQ24" s="135"/>
      <c r="NRR24" s="135"/>
      <c r="NRV24" s="135" t="s">
        <v>29</v>
      </c>
      <c r="NRW24" s="135"/>
      <c r="NRX24" s="135"/>
      <c r="NRY24" s="135"/>
      <c r="NRZ24" s="135"/>
      <c r="NSD24" s="135" t="s">
        <v>29</v>
      </c>
      <c r="NSE24" s="135"/>
      <c r="NSF24" s="135"/>
      <c r="NSG24" s="135"/>
      <c r="NSH24" s="135"/>
      <c r="NSL24" s="135" t="s">
        <v>29</v>
      </c>
      <c r="NSM24" s="135"/>
      <c r="NSN24" s="135"/>
      <c r="NSO24" s="135"/>
      <c r="NSP24" s="135"/>
      <c r="NST24" s="135" t="s">
        <v>29</v>
      </c>
      <c r="NSU24" s="135"/>
      <c r="NSV24" s="135"/>
      <c r="NSW24" s="135"/>
      <c r="NSX24" s="135"/>
      <c r="NTB24" s="135" t="s">
        <v>29</v>
      </c>
      <c r="NTC24" s="135"/>
      <c r="NTD24" s="135"/>
      <c r="NTE24" s="135"/>
      <c r="NTF24" s="135"/>
      <c r="NTJ24" s="135" t="s">
        <v>29</v>
      </c>
      <c r="NTK24" s="135"/>
      <c r="NTL24" s="135"/>
      <c r="NTM24" s="135"/>
      <c r="NTN24" s="135"/>
      <c r="NTR24" s="135" t="s">
        <v>29</v>
      </c>
      <c r="NTS24" s="135"/>
      <c r="NTT24" s="135"/>
      <c r="NTU24" s="135"/>
      <c r="NTV24" s="135"/>
      <c r="NTZ24" s="135" t="s">
        <v>29</v>
      </c>
      <c r="NUA24" s="135"/>
      <c r="NUB24" s="135"/>
      <c r="NUC24" s="135"/>
      <c r="NUD24" s="135"/>
      <c r="NUH24" s="135" t="s">
        <v>29</v>
      </c>
      <c r="NUI24" s="135"/>
      <c r="NUJ24" s="135"/>
      <c r="NUK24" s="135"/>
      <c r="NUL24" s="135"/>
      <c r="NUP24" s="135" t="s">
        <v>29</v>
      </c>
      <c r="NUQ24" s="135"/>
      <c r="NUR24" s="135"/>
      <c r="NUS24" s="135"/>
      <c r="NUT24" s="135"/>
      <c r="NUX24" s="135" t="s">
        <v>29</v>
      </c>
      <c r="NUY24" s="135"/>
      <c r="NUZ24" s="135"/>
      <c r="NVA24" s="135"/>
      <c r="NVB24" s="135"/>
      <c r="NVF24" s="135" t="s">
        <v>29</v>
      </c>
      <c r="NVG24" s="135"/>
      <c r="NVH24" s="135"/>
      <c r="NVI24" s="135"/>
      <c r="NVJ24" s="135"/>
      <c r="NVN24" s="135" t="s">
        <v>29</v>
      </c>
      <c r="NVO24" s="135"/>
      <c r="NVP24" s="135"/>
      <c r="NVQ24" s="135"/>
      <c r="NVR24" s="135"/>
      <c r="NVV24" s="135" t="s">
        <v>29</v>
      </c>
      <c r="NVW24" s="135"/>
      <c r="NVX24" s="135"/>
      <c r="NVY24" s="135"/>
      <c r="NVZ24" s="135"/>
      <c r="NWD24" s="135" t="s">
        <v>29</v>
      </c>
      <c r="NWE24" s="135"/>
      <c r="NWF24" s="135"/>
      <c r="NWG24" s="135"/>
      <c r="NWH24" s="135"/>
      <c r="NWL24" s="135" t="s">
        <v>29</v>
      </c>
      <c r="NWM24" s="135"/>
      <c r="NWN24" s="135"/>
      <c r="NWO24" s="135"/>
      <c r="NWP24" s="135"/>
      <c r="NWT24" s="135" t="s">
        <v>29</v>
      </c>
      <c r="NWU24" s="135"/>
      <c r="NWV24" s="135"/>
      <c r="NWW24" s="135"/>
      <c r="NWX24" s="135"/>
      <c r="NXB24" s="135" t="s">
        <v>29</v>
      </c>
      <c r="NXC24" s="135"/>
      <c r="NXD24" s="135"/>
      <c r="NXE24" s="135"/>
      <c r="NXF24" s="135"/>
      <c r="NXJ24" s="135" t="s">
        <v>29</v>
      </c>
      <c r="NXK24" s="135"/>
      <c r="NXL24" s="135"/>
      <c r="NXM24" s="135"/>
      <c r="NXN24" s="135"/>
      <c r="NXR24" s="135" t="s">
        <v>29</v>
      </c>
      <c r="NXS24" s="135"/>
      <c r="NXT24" s="135"/>
      <c r="NXU24" s="135"/>
      <c r="NXV24" s="135"/>
      <c r="NXZ24" s="135" t="s">
        <v>29</v>
      </c>
      <c r="NYA24" s="135"/>
      <c r="NYB24" s="135"/>
      <c r="NYC24" s="135"/>
      <c r="NYD24" s="135"/>
      <c r="NYH24" s="135" t="s">
        <v>29</v>
      </c>
      <c r="NYI24" s="135"/>
      <c r="NYJ24" s="135"/>
      <c r="NYK24" s="135"/>
      <c r="NYL24" s="135"/>
      <c r="NYP24" s="135" t="s">
        <v>29</v>
      </c>
      <c r="NYQ24" s="135"/>
      <c r="NYR24" s="135"/>
      <c r="NYS24" s="135"/>
      <c r="NYT24" s="135"/>
      <c r="NYX24" s="135" t="s">
        <v>29</v>
      </c>
      <c r="NYY24" s="135"/>
      <c r="NYZ24" s="135"/>
      <c r="NZA24" s="135"/>
      <c r="NZB24" s="135"/>
      <c r="NZF24" s="135" t="s">
        <v>29</v>
      </c>
      <c r="NZG24" s="135"/>
      <c r="NZH24" s="135"/>
      <c r="NZI24" s="135"/>
      <c r="NZJ24" s="135"/>
      <c r="NZN24" s="135" t="s">
        <v>29</v>
      </c>
      <c r="NZO24" s="135"/>
      <c r="NZP24" s="135"/>
      <c r="NZQ24" s="135"/>
      <c r="NZR24" s="135"/>
      <c r="NZV24" s="135" t="s">
        <v>29</v>
      </c>
      <c r="NZW24" s="135"/>
      <c r="NZX24" s="135"/>
      <c r="NZY24" s="135"/>
      <c r="NZZ24" s="135"/>
      <c r="OAD24" s="135" t="s">
        <v>29</v>
      </c>
      <c r="OAE24" s="135"/>
      <c r="OAF24" s="135"/>
      <c r="OAG24" s="135"/>
      <c r="OAH24" s="135"/>
      <c r="OAL24" s="135" t="s">
        <v>29</v>
      </c>
      <c r="OAM24" s="135"/>
      <c r="OAN24" s="135"/>
      <c r="OAO24" s="135"/>
      <c r="OAP24" s="135"/>
      <c r="OAT24" s="135" t="s">
        <v>29</v>
      </c>
      <c r="OAU24" s="135"/>
      <c r="OAV24" s="135"/>
      <c r="OAW24" s="135"/>
      <c r="OAX24" s="135"/>
      <c r="OBB24" s="135" t="s">
        <v>29</v>
      </c>
      <c r="OBC24" s="135"/>
      <c r="OBD24" s="135"/>
      <c r="OBE24" s="135"/>
      <c r="OBF24" s="135"/>
      <c r="OBJ24" s="135" t="s">
        <v>29</v>
      </c>
      <c r="OBK24" s="135"/>
      <c r="OBL24" s="135"/>
      <c r="OBM24" s="135"/>
      <c r="OBN24" s="135"/>
      <c r="OBR24" s="135" t="s">
        <v>29</v>
      </c>
      <c r="OBS24" s="135"/>
      <c r="OBT24" s="135"/>
      <c r="OBU24" s="135"/>
      <c r="OBV24" s="135"/>
      <c r="OBZ24" s="135" t="s">
        <v>29</v>
      </c>
      <c r="OCA24" s="135"/>
      <c r="OCB24" s="135"/>
      <c r="OCC24" s="135"/>
      <c r="OCD24" s="135"/>
      <c r="OCH24" s="135" t="s">
        <v>29</v>
      </c>
      <c r="OCI24" s="135"/>
      <c r="OCJ24" s="135"/>
      <c r="OCK24" s="135"/>
      <c r="OCL24" s="135"/>
      <c r="OCP24" s="135" t="s">
        <v>29</v>
      </c>
      <c r="OCQ24" s="135"/>
      <c r="OCR24" s="135"/>
      <c r="OCS24" s="135"/>
      <c r="OCT24" s="135"/>
      <c r="OCX24" s="135" t="s">
        <v>29</v>
      </c>
      <c r="OCY24" s="135"/>
      <c r="OCZ24" s="135"/>
      <c r="ODA24" s="135"/>
      <c r="ODB24" s="135"/>
      <c r="ODF24" s="135" t="s">
        <v>29</v>
      </c>
      <c r="ODG24" s="135"/>
      <c r="ODH24" s="135"/>
      <c r="ODI24" s="135"/>
      <c r="ODJ24" s="135"/>
      <c r="ODN24" s="135" t="s">
        <v>29</v>
      </c>
      <c r="ODO24" s="135"/>
      <c r="ODP24" s="135"/>
      <c r="ODQ24" s="135"/>
      <c r="ODR24" s="135"/>
      <c r="ODV24" s="135" t="s">
        <v>29</v>
      </c>
      <c r="ODW24" s="135"/>
      <c r="ODX24" s="135"/>
      <c r="ODY24" s="135"/>
      <c r="ODZ24" s="135"/>
      <c r="OED24" s="135" t="s">
        <v>29</v>
      </c>
      <c r="OEE24" s="135"/>
      <c r="OEF24" s="135"/>
      <c r="OEG24" s="135"/>
      <c r="OEH24" s="135"/>
      <c r="OEL24" s="135" t="s">
        <v>29</v>
      </c>
      <c r="OEM24" s="135"/>
      <c r="OEN24" s="135"/>
      <c r="OEO24" s="135"/>
      <c r="OEP24" s="135"/>
      <c r="OET24" s="135" t="s">
        <v>29</v>
      </c>
      <c r="OEU24" s="135"/>
      <c r="OEV24" s="135"/>
      <c r="OEW24" s="135"/>
      <c r="OEX24" s="135"/>
      <c r="OFB24" s="135" t="s">
        <v>29</v>
      </c>
      <c r="OFC24" s="135"/>
      <c r="OFD24" s="135"/>
      <c r="OFE24" s="135"/>
      <c r="OFF24" s="135"/>
      <c r="OFJ24" s="135" t="s">
        <v>29</v>
      </c>
      <c r="OFK24" s="135"/>
      <c r="OFL24" s="135"/>
      <c r="OFM24" s="135"/>
      <c r="OFN24" s="135"/>
      <c r="OFR24" s="135" t="s">
        <v>29</v>
      </c>
      <c r="OFS24" s="135"/>
      <c r="OFT24" s="135"/>
      <c r="OFU24" s="135"/>
      <c r="OFV24" s="135"/>
      <c r="OFZ24" s="135" t="s">
        <v>29</v>
      </c>
      <c r="OGA24" s="135"/>
      <c r="OGB24" s="135"/>
      <c r="OGC24" s="135"/>
      <c r="OGD24" s="135"/>
      <c r="OGH24" s="135" t="s">
        <v>29</v>
      </c>
      <c r="OGI24" s="135"/>
      <c r="OGJ24" s="135"/>
      <c r="OGK24" s="135"/>
      <c r="OGL24" s="135"/>
      <c r="OGP24" s="135" t="s">
        <v>29</v>
      </c>
      <c r="OGQ24" s="135"/>
      <c r="OGR24" s="135"/>
      <c r="OGS24" s="135"/>
      <c r="OGT24" s="135"/>
      <c r="OGX24" s="135" t="s">
        <v>29</v>
      </c>
      <c r="OGY24" s="135"/>
      <c r="OGZ24" s="135"/>
      <c r="OHA24" s="135"/>
      <c r="OHB24" s="135"/>
      <c r="OHF24" s="135" t="s">
        <v>29</v>
      </c>
      <c r="OHG24" s="135"/>
      <c r="OHH24" s="135"/>
      <c r="OHI24" s="135"/>
      <c r="OHJ24" s="135"/>
      <c r="OHN24" s="135" t="s">
        <v>29</v>
      </c>
      <c r="OHO24" s="135"/>
      <c r="OHP24" s="135"/>
      <c r="OHQ24" s="135"/>
      <c r="OHR24" s="135"/>
      <c r="OHV24" s="135" t="s">
        <v>29</v>
      </c>
      <c r="OHW24" s="135"/>
      <c r="OHX24" s="135"/>
      <c r="OHY24" s="135"/>
      <c r="OHZ24" s="135"/>
      <c r="OID24" s="135" t="s">
        <v>29</v>
      </c>
      <c r="OIE24" s="135"/>
      <c r="OIF24" s="135"/>
      <c r="OIG24" s="135"/>
      <c r="OIH24" s="135"/>
      <c r="OIL24" s="135" t="s">
        <v>29</v>
      </c>
      <c r="OIM24" s="135"/>
      <c r="OIN24" s="135"/>
      <c r="OIO24" s="135"/>
      <c r="OIP24" s="135"/>
      <c r="OIT24" s="135" t="s">
        <v>29</v>
      </c>
      <c r="OIU24" s="135"/>
      <c r="OIV24" s="135"/>
      <c r="OIW24" s="135"/>
      <c r="OIX24" s="135"/>
      <c r="OJB24" s="135" t="s">
        <v>29</v>
      </c>
      <c r="OJC24" s="135"/>
      <c r="OJD24" s="135"/>
      <c r="OJE24" s="135"/>
      <c r="OJF24" s="135"/>
      <c r="OJJ24" s="135" t="s">
        <v>29</v>
      </c>
      <c r="OJK24" s="135"/>
      <c r="OJL24" s="135"/>
      <c r="OJM24" s="135"/>
      <c r="OJN24" s="135"/>
      <c r="OJR24" s="135" t="s">
        <v>29</v>
      </c>
      <c r="OJS24" s="135"/>
      <c r="OJT24" s="135"/>
      <c r="OJU24" s="135"/>
      <c r="OJV24" s="135"/>
      <c r="OJZ24" s="135" t="s">
        <v>29</v>
      </c>
      <c r="OKA24" s="135"/>
      <c r="OKB24" s="135"/>
      <c r="OKC24" s="135"/>
      <c r="OKD24" s="135"/>
      <c r="OKH24" s="135" t="s">
        <v>29</v>
      </c>
      <c r="OKI24" s="135"/>
      <c r="OKJ24" s="135"/>
      <c r="OKK24" s="135"/>
      <c r="OKL24" s="135"/>
      <c r="OKP24" s="135" t="s">
        <v>29</v>
      </c>
      <c r="OKQ24" s="135"/>
      <c r="OKR24" s="135"/>
      <c r="OKS24" s="135"/>
      <c r="OKT24" s="135"/>
      <c r="OKX24" s="135" t="s">
        <v>29</v>
      </c>
      <c r="OKY24" s="135"/>
      <c r="OKZ24" s="135"/>
      <c r="OLA24" s="135"/>
      <c r="OLB24" s="135"/>
      <c r="OLF24" s="135" t="s">
        <v>29</v>
      </c>
      <c r="OLG24" s="135"/>
      <c r="OLH24" s="135"/>
      <c r="OLI24" s="135"/>
      <c r="OLJ24" s="135"/>
      <c r="OLN24" s="135" t="s">
        <v>29</v>
      </c>
      <c r="OLO24" s="135"/>
      <c r="OLP24" s="135"/>
      <c r="OLQ24" s="135"/>
      <c r="OLR24" s="135"/>
      <c r="OLV24" s="135" t="s">
        <v>29</v>
      </c>
      <c r="OLW24" s="135"/>
      <c r="OLX24" s="135"/>
      <c r="OLY24" s="135"/>
      <c r="OLZ24" s="135"/>
      <c r="OMD24" s="135" t="s">
        <v>29</v>
      </c>
      <c r="OME24" s="135"/>
      <c r="OMF24" s="135"/>
      <c r="OMG24" s="135"/>
      <c r="OMH24" s="135"/>
      <c r="OML24" s="135" t="s">
        <v>29</v>
      </c>
      <c r="OMM24" s="135"/>
      <c r="OMN24" s="135"/>
      <c r="OMO24" s="135"/>
      <c r="OMP24" s="135"/>
      <c r="OMT24" s="135" t="s">
        <v>29</v>
      </c>
      <c r="OMU24" s="135"/>
      <c r="OMV24" s="135"/>
      <c r="OMW24" s="135"/>
      <c r="OMX24" s="135"/>
      <c r="ONB24" s="135" t="s">
        <v>29</v>
      </c>
      <c r="ONC24" s="135"/>
      <c r="OND24" s="135"/>
      <c r="ONE24" s="135"/>
      <c r="ONF24" s="135"/>
      <c r="ONJ24" s="135" t="s">
        <v>29</v>
      </c>
      <c r="ONK24" s="135"/>
      <c r="ONL24" s="135"/>
      <c r="ONM24" s="135"/>
      <c r="ONN24" s="135"/>
      <c r="ONR24" s="135" t="s">
        <v>29</v>
      </c>
      <c r="ONS24" s="135"/>
      <c r="ONT24" s="135"/>
      <c r="ONU24" s="135"/>
      <c r="ONV24" s="135"/>
      <c r="ONZ24" s="135" t="s">
        <v>29</v>
      </c>
      <c r="OOA24" s="135"/>
      <c r="OOB24" s="135"/>
      <c r="OOC24" s="135"/>
      <c r="OOD24" s="135"/>
      <c r="OOH24" s="135" t="s">
        <v>29</v>
      </c>
      <c r="OOI24" s="135"/>
      <c r="OOJ24" s="135"/>
      <c r="OOK24" s="135"/>
      <c r="OOL24" s="135"/>
      <c r="OOP24" s="135" t="s">
        <v>29</v>
      </c>
      <c r="OOQ24" s="135"/>
      <c r="OOR24" s="135"/>
      <c r="OOS24" s="135"/>
      <c r="OOT24" s="135"/>
      <c r="OOX24" s="135" t="s">
        <v>29</v>
      </c>
      <c r="OOY24" s="135"/>
      <c r="OOZ24" s="135"/>
      <c r="OPA24" s="135"/>
      <c r="OPB24" s="135"/>
      <c r="OPF24" s="135" t="s">
        <v>29</v>
      </c>
      <c r="OPG24" s="135"/>
      <c r="OPH24" s="135"/>
      <c r="OPI24" s="135"/>
      <c r="OPJ24" s="135"/>
      <c r="OPN24" s="135" t="s">
        <v>29</v>
      </c>
      <c r="OPO24" s="135"/>
      <c r="OPP24" s="135"/>
      <c r="OPQ24" s="135"/>
      <c r="OPR24" s="135"/>
      <c r="OPV24" s="135" t="s">
        <v>29</v>
      </c>
      <c r="OPW24" s="135"/>
      <c r="OPX24" s="135"/>
      <c r="OPY24" s="135"/>
      <c r="OPZ24" s="135"/>
      <c r="OQD24" s="135" t="s">
        <v>29</v>
      </c>
      <c r="OQE24" s="135"/>
      <c r="OQF24" s="135"/>
      <c r="OQG24" s="135"/>
      <c r="OQH24" s="135"/>
      <c r="OQL24" s="135" t="s">
        <v>29</v>
      </c>
      <c r="OQM24" s="135"/>
      <c r="OQN24" s="135"/>
      <c r="OQO24" s="135"/>
      <c r="OQP24" s="135"/>
      <c r="OQT24" s="135" t="s">
        <v>29</v>
      </c>
      <c r="OQU24" s="135"/>
      <c r="OQV24" s="135"/>
      <c r="OQW24" s="135"/>
      <c r="OQX24" s="135"/>
      <c r="ORB24" s="135" t="s">
        <v>29</v>
      </c>
      <c r="ORC24" s="135"/>
      <c r="ORD24" s="135"/>
      <c r="ORE24" s="135"/>
      <c r="ORF24" s="135"/>
      <c r="ORJ24" s="135" t="s">
        <v>29</v>
      </c>
      <c r="ORK24" s="135"/>
      <c r="ORL24" s="135"/>
      <c r="ORM24" s="135"/>
      <c r="ORN24" s="135"/>
      <c r="ORR24" s="135" t="s">
        <v>29</v>
      </c>
      <c r="ORS24" s="135"/>
      <c r="ORT24" s="135"/>
      <c r="ORU24" s="135"/>
      <c r="ORV24" s="135"/>
      <c r="ORZ24" s="135" t="s">
        <v>29</v>
      </c>
      <c r="OSA24" s="135"/>
      <c r="OSB24" s="135"/>
      <c r="OSC24" s="135"/>
      <c r="OSD24" s="135"/>
      <c r="OSH24" s="135" t="s">
        <v>29</v>
      </c>
      <c r="OSI24" s="135"/>
      <c r="OSJ24" s="135"/>
      <c r="OSK24" s="135"/>
      <c r="OSL24" s="135"/>
      <c r="OSP24" s="135" t="s">
        <v>29</v>
      </c>
      <c r="OSQ24" s="135"/>
      <c r="OSR24" s="135"/>
      <c r="OSS24" s="135"/>
      <c r="OST24" s="135"/>
      <c r="OSX24" s="135" t="s">
        <v>29</v>
      </c>
      <c r="OSY24" s="135"/>
      <c r="OSZ24" s="135"/>
      <c r="OTA24" s="135"/>
      <c r="OTB24" s="135"/>
      <c r="OTF24" s="135" t="s">
        <v>29</v>
      </c>
      <c r="OTG24" s="135"/>
      <c r="OTH24" s="135"/>
      <c r="OTI24" s="135"/>
      <c r="OTJ24" s="135"/>
      <c r="OTN24" s="135" t="s">
        <v>29</v>
      </c>
      <c r="OTO24" s="135"/>
      <c r="OTP24" s="135"/>
      <c r="OTQ24" s="135"/>
      <c r="OTR24" s="135"/>
      <c r="OTV24" s="135" t="s">
        <v>29</v>
      </c>
      <c r="OTW24" s="135"/>
      <c r="OTX24" s="135"/>
      <c r="OTY24" s="135"/>
      <c r="OTZ24" s="135"/>
      <c r="OUD24" s="135" t="s">
        <v>29</v>
      </c>
      <c r="OUE24" s="135"/>
      <c r="OUF24" s="135"/>
      <c r="OUG24" s="135"/>
      <c r="OUH24" s="135"/>
      <c r="OUL24" s="135" t="s">
        <v>29</v>
      </c>
      <c r="OUM24" s="135"/>
      <c r="OUN24" s="135"/>
      <c r="OUO24" s="135"/>
      <c r="OUP24" s="135"/>
      <c r="OUT24" s="135" t="s">
        <v>29</v>
      </c>
      <c r="OUU24" s="135"/>
      <c r="OUV24" s="135"/>
      <c r="OUW24" s="135"/>
      <c r="OUX24" s="135"/>
      <c r="OVB24" s="135" t="s">
        <v>29</v>
      </c>
      <c r="OVC24" s="135"/>
      <c r="OVD24" s="135"/>
      <c r="OVE24" s="135"/>
      <c r="OVF24" s="135"/>
      <c r="OVJ24" s="135" t="s">
        <v>29</v>
      </c>
      <c r="OVK24" s="135"/>
      <c r="OVL24" s="135"/>
      <c r="OVM24" s="135"/>
      <c r="OVN24" s="135"/>
      <c r="OVR24" s="135" t="s">
        <v>29</v>
      </c>
      <c r="OVS24" s="135"/>
      <c r="OVT24" s="135"/>
      <c r="OVU24" s="135"/>
      <c r="OVV24" s="135"/>
      <c r="OVZ24" s="135" t="s">
        <v>29</v>
      </c>
      <c r="OWA24" s="135"/>
      <c r="OWB24" s="135"/>
      <c r="OWC24" s="135"/>
      <c r="OWD24" s="135"/>
      <c r="OWH24" s="135" t="s">
        <v>29</v>
      </c>
      <c r="OWI24" s="135"/>
      <c r="OWJ24" s="135"/>
      <c r="OWK24" s="135"/>
      <c r="OWL24" s="135"/>
      <c r="OWP24" s="135" t="s">
        <v>29</v>
      </c>
      <c r="OWQ24" s="135"/>
      <c r="OWR24" s="135"/>
      <c r="OWS24" s="135"/>
      <c r="OWT24" s="135"/>
      <c r="OWX24" s="135" t="s">
        <v>29</v>
      </c>
      <c r="OWY24" s="135"/>
      <c r="OWZ24" s="135"/>
      <c r="OXA24" s="135"/>
      <c r="OXB24" s="135"/>
      <c r="OXF24" s="135" t="s">
        <v>29</v>
      </c>
      <c r="OXG24" s="135"/>
      <c r="OXH24" s="135"/>
      <c r="OXI24" s="135"/>
      <c r="OXJ24" s="135"/>
      <c r="OXN24" s="135" t="s">
        <v>29</v>
      </c>
      <c r="OXO24" s="135"/>
      <c r="OXP24" s="135"/>
      <c r="OXQ24" s="135"/>
      <c r="OXR24" s="135"/>
      <c r="OXV24" s="135" t="s">
        <v>29</v>
      </c>
      <c r="OXW24" s="135"/>
      <c r="OXX24" s="135"/>
      <c r="OXY24" s="135"/>
      <c r="OXZ24" s="135"/>
      <c r="OYD24" s="135" t="s">
        <v>29</v>
      </c>
      <c r="OYE24" s="135"/>
      <c r="OYF24" s="135"/>
      <c r="OYG24" s="135"/>
      <c r="OYH24" s="135"/>
      <c r="OYL24" s="135" t="s">
        <v>29</v>
      </c>
      <c r="OYM24" s="135"/>
      <c r="OYN24" s="135"/>
      <c r="OYO24" s="135"/>
      <c r="OYP24" s="135"/>
      <c r="OYT24" s="135" t="s">
        <v>29</v>
      </c>
      <c r="OYU24" s="135"/>
      <c r="OYV24" s="135"/>
      <c r="OYW24" s="135"/>
      <c r="OYX24" s="135"/>
      <c r="OZB24" s="135" t="s">
        <v>29</v>
      </c>
      <c r="OZC24" s="135"/>
      <c r="OZD24" s="135"/>
      <c r="OZE24" s="135"/>
      <c r="OZF24" s="135"/>
      <c r="OZJ24" s="135" t="s">
        <v>29</v>
      </c>
      <c r="OZK24" s="135"/>
      <c r="OZL24" s="135"/>
      <c r="OZM24" s="135"/>
      <c r="OZN24" s="135"/>
      <c r="OZR24" s="135" t="s">
        <v>29</v>
      </c>
      <c r="OZS24" s="135"/>
      <c r="OZT24" s="135"/>
      <c r="OZU24" s="135"/>
      <c r="OZV24" s="135"/>
      <c r="OZZ24" s="135" t="s">
        <v>29</v>
      </c>
      <c r="PAA24" s="135"/>
      <c r="PAB24" s="135"/>
      <c r="PAC24" s="135"/>
      <c r="PAD24" s="135"/>
      <c r="PAH24" s="135" t="s">
        <v>29</v>
      </c>
      <c r="PAI24" s="135"/>
      <c r="PAJ24" s="135"/>
      <c r="PAK24" s="135"/>
      <c r="PAL24" s="135"/>
      <c r="PAP24" s="135" t="s">
        <v>29</v>
      </c>
      <c r="PAQ24" s="135"/>
      <c r="PAR24" s="135"/>
      <c r="PAS24" s="135"/>
      <c r="PAT24" s="135"/>
      <c r="PAX24" s="135" t="s">
        <v>29</v>
      </c>
      <c r="PAY24" s="135"/>
      <c r="PAZ24" s="135"/>
      <c r="PBA24" s="135"/>
      <c r="PBB24" s="135"/>
      <c r="PBF24" s="135" t="s">
        <v>29</v>
      </c>
      <c r="PBG24" s="135"/>
      <c r="PBH24" s="135"/>
      <c r="PBI24" s="135"/>
      <c r="PBJ24" s="135"/>
      <c r="PBN24" s="135" t="s">
        <v>29</v>
      </c>
      <c r="PBO24" s="135"/>
      <c r="PBP24" s="135"/>
      <c r="PBQ24" s="135"/>
      <c r="PBR24" s="135"/>
      <c r="PBV24" s="135" t="s">
        <v>29</v>
      </c>
      <c r="PBW24" s="135"/>
      <c r="PBX24" s="135"/>
      <c r="PBY24" s="135"/>
      <c r="PBZ24" s="135"/>
      <c r="PCD24" s="135" t="s">
        <v>29</v>
      </c>
      <c r="PCE24" s="135"/>
      <c r="PCF24" s="135"/>
      <c r="PCG24" s="135"/>
      <c r="PCH24" s="135"/>
      <c r="PCL24" s="135" t="s">
        <v>29</v>
      </c>
      <c r="PCM24" s="135"/>
      <c r="PCN24" s="135"/>
      <c r="PCO24" s="135"/>
      <c r="PCP24" s="135"/>
      <c r="PCT24" s="135" t="s">
        <v>29</v>
      </c>
      <c r="PCU24" s="135"/>
      <c r="PCV24" s="135"/>
      <c r="PCW24" s="135"/>
      <c r="PCX24" s="135"/>
      <c r="PDB24" s="135" t="s">
        <v>29</v>
      </c>
      <c r="PDC24" s="135"/>
      <c r="PDD24" s="135"/>
      <c r="PDE24" s="135"/>
      <c r="PDF24" s="135"/>
      <c r="PDJ24" s="135" t="s">
        <v>29</v>
      </c>
      <c r="PDK24" s="135"/>
      <c r="PDL24" s="135"/>
      <c r="PDM24" s="135"/>
      <c r="PDN24" s="135"/>
      <c r="PDR24" s="135" t="s">
        <v>29</v>
      </c>
      <c r="PDS24" s="135"/>
      <c r="PDT24" s="135"/>
      <c r="PDU24" s="135"/>
      <c r="PDV24" s="135"/>
      <c r="PDZ24" s="135" t="s">
        <v>29</v>
      </c>
      <c r="PEA24" s="135"/>
      <c r="PEB24" s="135"/>
      <c r="PEC24" s="135"/>
      <c r="PED24" s="135"/>
      <c r="PEH24" s="135" t="s">
        <v>29</v>
      </c>
      <c r="PEI24" s="135"/>
      <c r="PEJ24" s="135"/>
      <c r="PEK24" s="135"/>
      <c r="PEL24" s="135"/>
      <c r="PEP24" s="135" t="s">
        <v>29</v>
      </c>
      <c r="PEQ24" s="135"/>
      <c r="PER24" s="135"/>
      <c r="PES24" s="135"/>
      <c r="PET24" s="135"/>
      <c r="PEX24" s="135" t="s">
        <v>29</v>
      </c>
      <c r="PEY24" s="135"/>
      <c r="PEZ24" s="135"/>
      <c r="PFA24" s="135"/>
      <c r="PFB24" s="135"/>
      <c r="PFF24" s="135" t="s">
        <v>29</v>
      </c>
      <c r="PFG24" s="135"/>
      <c r="PFH24" s="135"/>
      <c r="PFI24" s="135"/>
      <c r="PFJ24" s="135"/>
      <c r="PFN24" s="135" t="s">
        <v>29</v>
      </c>
      <c r="PFO24" s="135"/>
      <c r="PFP24" s="135"/>
      <c r="PFQ24" s="135"/>
      <c r="PFR24" s="135"/>
      <c r="PFV24" s="135" t="s">
        <v>29</v>
      </c>
      <c r="PFW24" s="135"/>
      <c r="PFX24" s="135"/>
      <c r="PFY24" s="135"/>
      <c r="PFZ24" s="135"/>
      <c r="PGD24" s="135" t="s">
        <v>29</v>
      </c>
      <c r="PGE24" s="135"/>
      <c r="PGF24" s="135"/>
      <c r="PGG24" s="135"/>
      <c r="PGH24" s="135"/>
      <c r="PGL24" s="135" t="s">
        <v>29</v>
      </c>
      <c r="PGM24" s="135"/>
      <c r="PGN24" s="135"/>
      <c r="PGO24" s="135"/>
      <c r="PGP24" s="135"/>
      <c r="PGT24" s="135" t="s">
        <v>29</v>
      </c>
      <c r="PGU24" s="135"/>
      <c r="PGV24" s="135"/>
      <c r="PGW24" s="135"/>
      <c r="PGX24" s="135"/>
      <c r="PHB24" s="135" t="s">
        <v>29</v>
      </c>
      <c r="PHC24" s="135"/>
      <c r="PHD24" s="135"/>
      <c r="PHE24" s="135"/>
      <c r="PHF24" s="135"/>
      <c r="PHJ24" s="135" t="s">
        <v>29</v>
      </c>
      <c r="PHK24" s="135"/>
      <c r="PHL24" s="135"/>
      <c r="PHM24" s="135"/>
      <c r="PHN24" s="135"/>
      <c r="PHR24" s="135" t="s">
        <v>29</v>
      </c>
      <c r="PHS24" s="135"/>
      <c r="PHT24" s="135"/>
      <c r="PHU24" s="135"/>
      <c r="PHV24" s="135"/>
      <c r="PHZ24" s="135" t="s">
        <v>29</v>
      </c>
      <c r="PIA24" s="135"/>
      <c r="PIB24" s="135"/>
      <c r="PIC24" s="135"/>
      <c r="PID24" s="135"/>
      <c r="PIH24" s="135" t="s">
        <v>29</v>
      </c>
      <c r="PII24" s="135"/>
      <c r="PIJ24" s="135"/>
      <c r="PIK24" s="135"/>
      <c r="PIL24" s="135"/>
      <c r="PIP24" s="135" t="s">
        <v>29</v>
      </c>
      <c r="PIQ24" s="135"/>
      <c r="PIR24" s="135"/>
      <c r="PIS24" s="135"/>
      <c r="PIT24" s="135"/>
      <c r="PIX24" s="135" t="s">
        <v>29</v>
      </c>
      <c r="PIY24" s="135"/>
      <c r="PIZ24" s="135"/>
      <c r="PJA24" s="135"/>
      <c r="PJB24" s="135"/>
      <c r="PJF24" s="135" t="s">
        <v>29</v>
      </c>
      <c r="PJG24" s="135"/>
      <c r="PJH24" s="135"/>
      <c r="PJI24" s="135"/>
      <c r="PJJ24" s="135"/>
      <c r="PJN24" s="135" t="s">
        <v>29</v>
      </c>
      <c r="PJO24" s="135"/>
      <c r="PJP24" s="135"/>
      <c r="PJQ24" s="135"/>
      <c r="PJR24" s="135"/>
      <c r="PJV24" s="135" t="s">
        <v>29</v>
      </c>
      <c r="PJW24" s="135"/>
      <c r="PJX24" s="135"/>
      <c r="PJY24" s="135"/>
      <c r="PJZ24" s="135"/>
      <c r="PKD24" s="135" t="s">
        <v>29</v>
      </c>
      <c r="PKE24" s="135"/>
      <c r="PKF24" s="135"/>
      <c r="PKG24" s="135"/>
      <c r="PKH24" s="135"/>
      <c r="PKL24" s="135" t="s">
        <v>29</v>
      </c>
      <c r="PKM24" s="135"/>
      <c r="PKN24" s="135"/>
      <c r="PKO24" s="135"/>
      <c r="PKP24" s="135"/>
      <c r="PKT24" s="135" t="s">
        <v>29</v>
      </c>
      <c r="PKU24" s="135"/>
      <c r="PKV24" s="135"/>
      <c r="PKW24" s="135"/>
      <c r="PKX24" s="135"/>
      <c r="PLB24" s="135" t="s">
        <v>29</v>
      </c>
      <c r="PLC24" s="135"/>
      <c r="PLD24" s="135"/>
      <c r="PLE24" s="135"/>
      <c r="PLF24" s="135"/>
      <c r="PLJ24" s="135" t="s">
        <v>29</v>
      </c>
      <c r="PLK24" s="135"/>
      <c r="PLL24" s="135"/>
      <c r="PLM24" s="135"/>
      <c r="PLN24" s="135"/>
      <c r="PLR24" s="135" t="s">
        <v>29</v>
      </c>
      <c r="PLS24" s="135"/>
      <c r="PLT24" s="135"/>
      <c r="PLU24" s="135"/>
      <c r="PLV24" s="135"/>
      <c r="PLZ24" s="135" t="s">
        <v>29</v>
      </c>
      <c r="PMA24" s="135"/>
      <c r="PMB24" s="135"/>
      <c r="PMC24" s="135"/>
      <c r="PMD24" s="135"/>
      <c r="PMH24" s="135" t="s">
        <v>29</v>
      </c>
      <c r="PMI24" s="135"/>
      <c r="PMJ24" s="135"/>
      <c r="PMK24" s="135"/>
      <c r="PML24" s="135"/>
      <c r="PMP24" s="135" t="s">
        <v>29</v>
      </c>
      <c r="PMQ24" s="135"/>
      <c r="PMR24" s="135"/>
      <c r="PMS24" s="135"/>
      <c r="PMT24" s="135"/>
      <c r="PMX24" s="135" t="s">
        <v>29</v>
      </c>
      <c r="PMY24" s="135"/>
      <c r="PMZ24" s="135"/>
      <c r="PNA24" s="135"/>
      <c r="PNB24" s="135"/>
      <c r="PNF24" s="135" t="s">
        <v>29</v>
      </c>
      <c r="PNG24" s="135"/>
      <c r="PNH24" s="135"/>
      <c r="PNI24" s="135"/>
      <c r="PNJ24" s="135"/>
      <c r="PNN24" s="135" t="s">
        <v>29</v>
      </c>
      <c r="PNO24" s="135"/>
      <c r="PNP24" s="135"/>
      <c r="PNQ24" s="135"/>
      <c r="PNR24" s="135"/>
      <c r="PNV24" s="135" t="s">
        <v>29</v>
      </c>
      <c r="PNW24" s="135"/>
      <c r="PNX24" s="135"/>
      <c r="PNY24" s="135"/>
      <c r="PNZ24" s="135"/>
      <c r="POD24" s="135" t="s">
        <v>29</v>
      </c>
      <c r="POE24" s="135"/>
      <c r="POF24" s="135"/>
      <c r="POG24" s="135"/>
      <c r="POH24" s="135"/>
      <c r="POL24" s="135" t="s">
        <v>29</v>
      </c>
      <c r="POM24" s="135"/>
      <c r="PON24" s="135"/>
      <c r="POO24" s="135"/>
      <c r="POP24" s="135"/>
      <c r="POT24" s="135" t="s">
        <v>29</v>
      </c>
      <c r="POU24" s="135"/>
      <c r="POV24" s="135"/>
      <c r="POW24" s="135"/>
      <c r="POX24" s="135"/>
      <c r="PPB24" s="135" t="s">
        <v>29</v>
      </c>
      <c r="PPC24" s="135"/>
      <c r="PPD24" s="135"/>
      <c r="PPE24" s="135"/>
      <c r="PPF24" s="135"/>
      <c r="PPJ24" s="135" t="s">
        <v>29</v>
      </c>
      <c r="PPK24" s="135"/>
      <c r="PPL24" s="135"/>
      <c r="PPM24" s="135"/>
      <c r="PPN24" s="135"/>
      <c r="PPR24" s="135" t="s">
        <v>29</v>
      </c>
      <c r="PPS24" s="135"/>
      <c r="PPT24" s="135"/>
      <c r="PPU24" s="135"/>
      <c r="PPV24" s="135"/>
      <c r="PPZ24" s="135" t="s">
        <v>29</v>
      </c>
      <c r="PQA24" s="135"/>
      <c r="PQB24" s="135"/>
      <c r="PQC24" s="135"/>
      <c r="PQD24" s="135"/>
      <c r="PQH24" s="135" t="s">
        <v>29</v>
      </c>
      <c r="PQI24" s="135"/>
      <c r="PQJ24" s="135"/>
      <c r="PQK24" s="135"/>
      <c r="PQL24" s="135"/>
      <c r="PQP24" s="135" t="s">
        <v>29</v>
      </c>
      <c r="PQQ24" s="135"/>
      <c r="PQR24" s="135"/>
      <c r="PQS24" s="135"/>
      <c r="PQT24" s="135"/>
      <c r="PQX24" s="135" t="s">
        <v>29</v>
      </c>
      <c r="PQY24" s="135"/>
      <c r="PQZ24" s="135"/>
      <c r="PRA24" s="135"/>
      <c r="PRB24" s="135"/>
      <c r="PRF24" s="135" t="s">
        <v>29</v>
      </c>
      <c r="PRG24" s="135"/>
      <c r="PRH24" s="135"/>
      <c r="PRI24" s="135"/>
      <c r="PRJ24" s="135"/>
      <c r="PRN24" s="135" t="s">
        <v>29</v>
      </c>
      <c r="PRO24" s="135"/>
      <c r="PRP24" s="135"/>
      <c r="PRQ24" s="135"/>
      <c r="PRR24" s="135"/>
      <c r="PRV24" s="135" t="s">
        <v>29</v>
      </c>
      <c r="PRW24" s="135"/>
      <c r="PRX24" s="135"/>
      <c r="PRY24" s="135"/>
      <c r="PRZ24" s="135"/>
      <c r="PSD24" s="135" t="s">
        <v>29</v>
      </c>
      <c r="PSE24" s="135"/>
      <c r="PSF24" s="135"/>
      <c r="PSG24" s="135"/>
      <c r="PSH24" s="135"/>
      <c r="PSL24" s="135" t="s">
        <v>29</v>
      </c>
      <c r="PSM24" s="135"/>
      <c r="PSN24" s="135"/>
      <c r="PSO24" s="135"/>
      <c r="PSP24" s="135"/>
      <c r="PST24" s="135" t="s">
        <v>29</v>
      </c>
      <c r="PSU24" s="135"/>
      <c r="PSV24" s="135"/>
      <c r="PSW24" s="135"/>
      <c r="PSX24" s="135"/>
      <c r="PTB24" s="135" t="s">
        <v>29</v>
      </c>
      <c r="PTC24" s="135"/>
      <c r="PTD24" s="135"/>
      <c r="PTE24" s="135"/>
      <c r="PTF24" s="135"/>
      <c r="PTJ24" s="135" t="s">
        <v>29</v>
      </c>
      <c r="PTK24" s="135"/>
      <c r="PTL24" s="135"/>
      <c r="PTM24" s="135"/>
      <c r="PTN24" s="135"/>
      <c r="PTR24" s="135" t="s">
        <v>29</v>
      </c>
      <c r="PTS24" s="135"/>
      <c r="PTT24" s="135"/>
      <c r="PTU24" s="135"/>
      <c r="PTV24" s="135"/>
      <c r="PTZ24" s="135" t="s">
        <v>29</v>
      </c>
      <c r="PUA24" s="135"/>
      <c r="PUB24" s="135"/>
      <c r="PUC24" s="135"/>
      <c r="PUD24" s="135"/>
      <c r="PUH24" s="135" t="s">
        <v>29</v>
      </c>
      <c r="PUI24" s="135"/>
      <c r="PUJ24" s="135"/>
      <c r="PUK24" s="135"/>
      <c r="PUL24" s="135"/>
      <c r="PUP24" s="135" t="s">
        <v>29</v>
      </c>
      <c r="PUQ24" s="135"/>
      <c r="PUR24" s="135"/>
      <c r="PUS24" s="135"/>
      <c r="PUT24" s="135"/>
      <c r="PUX24" s="135" t="s">
        <v>29</v>
      </c>
      <c r="PUY24" s="135"/>
      <c r="PUZ24" s="135"/>
      <c r="PVA24" s="135"/>
      <c r="PVB24" s="135"/>
      <c r="PVF24" s="135" t="s">
        <v>29</v>
      </c>
      <c r="PVG24" s="135"/>
      <c r="PVH24" s="135"/>
      <c r="PVI24" s="135"/>
      <c r="PVJ24" s="135"/>
      <c r="PVN24" s="135" t="s">
        <v>29</v>
      </c>
      <c r="PVO24" s="135"/>
      <c r="PVP24" s="135"/>
      <c r="PVQ24" s="135"/>
      <c r="PVR24" s="135"/>
      <c r="PVV24" s="135" t="s">
        <v>29</v>
      </c>
      <c r="PVW24" s="135"/>
      <c r="PVX24" s="135"/>
      <c r="PVY24" s="135"/>
      <c r="PVZ24" s="135"/>
      <c r="PWD24" s="135" t="s">
        <v>29</v>
      </c>
      <c r="PWE24" s="135"/>
      <c r="PWF24" s="135"/>
      <c r="PWG24" s="135"/>
      <c r="PWH24" s="135"/>
      <c r="PWL24" s="135" t="s">
        <v>29</v>
      </c>
      <c r="PWM24" s="135"/>
      <c r="PWN24" s="135"/>
      <c r="PWO24" s="135"/>
      <c r="PWP24" s="135"/>
      <c r="PWT24" s="135" t="s">
        <v>29</v>
      </c>
      <c r="PWU24" s="135"/>
      <c r="PWV24" s="135"/>
      <c r="PWW24" s="135"/>
      <c r="PWX24" s="135"/>
      <c r="PXB24" s="135" t="s">
        <v>29</v>
      </c>
      <c r="PXC24" s="135"/>
      <c r="PXD24" s="135"/>
      <c r="PXE24" s="135"/>
      <c r="PXF24" s="135"/>
      <c r="PXJ24" s="135" t="s">
        <v>29</v>
      </c>
      <c r="PXK24" s="135"/>
      <c r="PXL24" s="135"/>
      <c r="PXM24" s="135"/>
      <c r="PXN24" s="135"/>
      <c r="PXR24" s="135" t="s">
        <v>29</v>
      </c>
      <c r="PXS24" s="135"/>
      <c r="PXT24" s="135"/>
      <c r="PXU24" s="135"/>
      <c r="PXV24" s="135"/>
      <c r="PXZ24" s="135" t="s">
        <v>29</v>
      </c>
      <c r="PYA24" s="135"/>
      <c r="PYB24" s="135"/>
      <c r="PYC24" s="135"/>
      <c r="PYD24" s="135"/>
      <c r="PYH24" s="135" t="s">
        <v>29</v>
      </c>
      <c r="PYI24" s="135"/>
      <c r="PYJ24" s="135"/>
      <c r="PYK24" s="135"/>
      <c r="PYL24" s="135"/>
      <c r="PYP24" s="135" t="s">
        <v>29</v>
      </c>
      <c r="PYQ24" s="135"/>
      <c r="PYR24" s="135"/>
      <c r="PYS24" s="135"/>
      <c r="PYT24" s="135"/>
      <c r="PYX24" s="135" t="s">
        <v>29</v>
      </c>
      <c r="PYY24" s="135"/>
      <c r="PYZ24" s="135"/>
      <c r="PZA24" s="135"/>
      <c r="PZB24" s="135"/>
      <c r="PZF24" s="135" t="s">
        <v>29</v>
      </c>
      <c r="PZG24" s="135"/>
      <c r="PZH24" s="135"/>
      <c r="PZI24" s="135"/>
      <c r="PZJ24" s="135"/>
      <c r="PZN24" s="135" t="s">
        <v>29</v>
      </c>
      <c r="PZO24" s="135"/>
      <c r="PZP24" s="135"/>
      <c r="PZQ24" s="135"/>
      <c r="PZR24" s="135"/>
      <c r="PZV24" s="135" t="s">
        <v>29</v>
      </c>
      <c r="PZW24" s="135"/>
      <c r="PZX24" s="135"/>
      <c r="PZY24" s="135"/>
      <c r="PZZ24" s="135"/>
      <c r="QAD24" s="135" t="s">
        <v>29</v>
      </c>
      <c r="QAE24" s="135"/>
      <c r="QAF24" s="135"/>
      <c r="QAG24" s="135"/>
      <c r="QAH24" s="135"/>
      <c r="QAL24" s="135" t="s">
        <v>29</v>
      </c>
      <c r="QAM24" s="135"/>
      <c r="QAN24" s="135"/>
      <c r="QAO24" s="135"/>
      <c r="QAP24" s="135"/>
      <c r="QAT24" s="135" t="s">
        <v>29</v>
      </c>
      <c r="QAU24" s="135"/>
      <c r="QAV24" s="135"/>
      <c r="QAW24" s="135"/>
      <c r="QAX24" s="135"/>
      <c r="QBB24" s="135" t="s">
        <v>29</v>
      </c>
      <c r="QBC24" s="135"/>
      <c r="QBD24" s="135"/>
      <c r="QBE24" s="135"/>
      <c r="QBF24" s="135"/>
      <c r="QBJ24" s="135" t="s">
        <v>29</v>
      </c>
      <c r="QBK24" s="135"/>
      <c r="QBL24" s="135"/>
      <c r="QBM24" s="135"/>
      <c r="QBN24" s="135"/>
      <c r="QBR24" s="135" t="s">
        <v>29</v>
      </c>
      <c r="QBS24" s="135"/>
      <c r="QBT24" s="135"/>
      <c r="QBU24" s="135"/>
      <c r="QBV24" s="135"/>
      <c r="QBZ24" s="135" t="s">
        <v>29</v>
      </c>
      <c r="QCA24" s="135"/>
      <c r="QCB24" s="135"/>
      <c r="QCC24" s="135"/>
      <c r="QCD24" s="135"/>
      <c r="QCH24" s="135" t="s">
        <v>29</v>
      </c>
      <c r="QCI24" s="135"/>
      <c r="QCJ24" s="135"/>
      <c r="QCK24" s="135"/>
      <c r="QCL24" s="135"/>
      <c r="QCP24" s="135" t="s">
        <v>29</v>
      </c>
      <c r="QCQ24" s="135"/>
      <c r="QCR24" s="135"/>
      <c r="QCS24" s="135"/>
      <c r="QCT24" s="135"/>
      <c r="QCX24" s="135" t="s">
        <v>29</v>
      </c>
      <c r="QCY24" s="135"/>
      <c r="QCZ24" s="135"/>
      <c r="QDA24" s="135"/>
      <c r="QDB24" s="135"/>
      <c r="QDF24" s="135" t="s">
        <v>29</v>
      </c>
      <c r="QDG24" s="135"/>
      <c r="QDH24" s="135"/>
      <c r="QDI24" s="135"/>
      <c r="QDJ24" s="135"/>
      <c r="QDN24" s="135" t="s">
        <v>29</v>
      </c>
      <c r="QDO24" s="135"/>
      <c r="QDP24" s="135"/>
      <c r="QDQ24" s="135"/>
      <c r="QDR24" s="135"/>
      <c r="QDV24" s="135" t="s">
        <v>29</v>
      </c>
      <c r="QDW24" s="135"/>
      <c r="QDX24" s="135"/>
      <c r="QDY24" s="135"/>
      <c r="QDZ24" s="135"/>
      <c r="QED24" s="135" t="s">
        <v>29</v>
      </c>
      <c r="QEE24" s="135"/>
      <c r="QEF24" s="135"/>
      <c r="QEG24" s="135"/>
      <c r="QEH24" s="135"/>
      <c r="QEL24" s="135" t="s">
        <v>29</v>
      </c>
      <c r="QEM24" s="135"/>
      <c r="QEN24" s="135"/>
      <c r="QEO24" s="135"/>
      <c r="QEP24" s="135"/>
      <c r="QET24" s="135" t="s">
        <v>29</v>
      </c>
      <c r="QEU24" s="135"/>
      <c r="QEV24" s="135"/>
      <c r="QEW24" s="135"/>
      <c r="QEX24" s="135"/>
      <c r="QFB24" s="135" t="s">
        <v>29</v>
      </c>
      <c r="QFC24" s="135"/>
      <c r="QFD24" s="135"/>
      <c r="QFE24" s="135"/>
      <c r="QFF24" s="135"/>
      <c r="QFJ24" s="135" t="s">
        <v>29</v>
      </c>
      <c r="QFK24" s="135"/>
      <c r="QFL24" s="135"/>
      <c r="QFM24" s="135"/>
      <c r="QFN24" s="135"/>
      <c r="QFR24" s="135" t="s">
        <v>29</v>
      </c>
      <c r="QFS24" s="135"/>
      <c r="QFT24" s="135"/>
      <c r="QFU24" s="135"/>
      <c r="QFV24" s="135"/>
      <c r="QFZ24" s="135" t="s">
        <v>29</v>
      </c>
      <c r="QGA24" s="135"/>
      <c r="QGB24" s="135"/>
      <c r="QGC24" s="135"/>
      <c r="QGD24" s="135"/>
      <c r="QGH24" s="135" t="s">
        <v>29</v>
      </c>
      <c r="QGI24" s="135"/>
      <c r="QGJ24" s="135"/>
      <c r="QGK24" s="135"/>
      <c r="QGL24" s="135"/>
      <c r="QGP24" s="135" t="s">
        <v>29</v>
      </c>
      <c r="QGQ24" s="135"/>
      <c r="QGR24" s="135"/>
      <c r="QGS24" s="135"/>
      <c r="QGT24" s="135"/>
      <c r="QGX24" s="135" t="s">
        <v>29</v>
      </c>
      <c r="QGY24" s="135"/>
      <c r="QGZ24" s="135"/>
      <c r="QHA24" s="135"/>
      <c r="QHB24" s="135"/>
      <c r="QHF24" s="135" t="s">
        <v>29</v>
      </c>
      <c r="QHG24" s="135"/>
      <c r="QHH24" s="135"/>
      <c r="QHI24" s="135"/>
      <c r="QHJ24" s="135"/>
      <c r="QHN24" s="135" t="s">
        <v>29</v>
      </c>
      <c r="QHO24" s="135"/>
      <c r="QHP24" s="135"/>
      <c r="QHQ24" s="135"/>
      <c r="QHR24" s="135"/>
      <c r="QHV24" s="135" t="s">
        <v>29</v>
      </c>
      <c r="QHW24" s="135"/>
      <c r="QHX24" s="135"/>
      <c r="QHY24" s="135"/>
      <c r="QHZ24" s="135"/>
      <c r="QID24" s="135" t="s">
        <v>29</v>
      </c>
      <c r="QIE24" s="135"/>
      <c r="QIF24" s="135"/>
      <c r="QIG24" s="135"/>
      <c r="QIH24" s="135"/>
      <c r="QIL24" s="135" t="s">
        <v>29</v>
      </c>
      <c r="QIM24" s="135"/>
      <c r="QIN24" s="135"/>
      <c r="QIO24" s="135"/>
      <c r="QIP24" s="135"/>
      <c r="QIT24" s="135" t="s">
        <v>29</v>
      </c>
      <c r="QIU24" s="135"/>
      <c r="QIV24" s="135"/>
      <c r="QIW24" s="135"/>
      <c r="QIX24" s="135"/>
      <c r="QJB24" s="135" t="s">
        <v>29</v>
      </c>
      <c r="QJC24" s="135"/>
      <c r="QJD24" s="135"/>
      <c r="QJE24" s="135"/>
      <c r="QJF24" s="135"/>
      <c r="QJJ24" s="135" t="s">
        <v>29</v>
      </c>
      <c r="QJK24" s="135"/>
      <c r="QJL24" s="135"/>
      <c r="QJM24" s="135"/>
      <c r="QJN24" s="135"/>
      <c r="QJR24" s="135" t="s">
        <v>29</v>
      </c>
      <c r="QJS24" s="135"/>
      <c r="QJT24" s="135"/>
      <c r="QJU24" s="135"/>
      <c r="QJV24" s="135"/>
      <c r="QJZ24" s="135" t="s">
        <v>29</v>
      </c>
      <c r="QKA24" s="135"/>
      <c r="QKB24" s="135"/>
      <c r="QKC24" s="135"/>
      <c r="QKD24" s="135"/>
      <c r="QKH24" s="135" t="s">
        <v>29</v>
      </c>
      <c r="QKI24" s="135"/>
      <c r="QKJ24" s="135"/>
      <c r="QKK24" s="135"/>
      <c r="QKL24" s="135"/>
      <c r="QKP24" s="135" t="s">
        <v>29</v>
      </c>
      <c r="QKQ24" s="135"/>
      <c r="QKR24" s="135"/>
      <c r="QKS24" s="135"/>
      <c r="QKT24" s="135"/>
      <c r="QKX24" s="135" t="s">
        <v>29</v>
      </c>
      <c r="QKY24" s="135"/>
      <c r="QKZ24" s="135"/>
      <c r="QLA24" s="135"/>
      <c r="QLB24" s="135"/>
      <c r="QLF24" s="135" t="s">
        <v>29</v>
      </c>
      <c r="QLG24" s="135"/>
      <c r="QLH24" s="135"/>
      <c r="QLI24" s="135"/>
      <c r="QLJ24" s="135"/>
      <c r="QLN24" s="135" t="s">
        <v>29</v>
      </c>
      <c r="QLO24" s="135"/>
      <c r="QLP24" s="135"/>
      <c r="QLQ24" s="135"/>
      <c r="QLR24" s="135"/>
      <c r="QLV24" s="135" t="s">
        <v>29</v>
      </c>
      <c r="QLW24" s="135"/>
      <c r="QLX24" s="135"/>
      <c r="QLY24" s="135"/>
      <c r="QLZ24" s="135"/>
      <c r="QMD24" s="135" t="s">
        <v>29</v>
      </c>
      <c r="QME24" s="135"/>
      <c r="QMF24" s="135"/>
      <c r="QMG24" s="135"/>
      <c r="QMH24" s="135"/>
      <c r="QML24" s="135" t="s">
        <v>29</v>
      </c>
      <c r="QMM24" s="135"/>
      <c r="QMN24" s="135"/>
      <c r="QMO24" s="135"/>
      <c r="QMP24" s="135"/>
      <c r="QMT24" s="135" t="s">
        <v>29</v>
      </c>
      <c r="QMU24" s="135"/>
      <c r="QMV24" s="135"/>
      <c r="QMW24" s="135"/>
      <c r="QMX24" s="135"/>
      <c r="QNB24" s="135" t="s">
        <v>29</v>
      </c>
      <c r="QNC24" s="135"/>
      <c r="QND24" s="135"/>
      <c r="QNE24" s="135"/>
      <c r="QNF24" s="135"/>
      <c r="QNJ24" s="135" t="s">
        <v>29</v>
      </c>
      <c r="QNK24" s="135"/>
      <c r="QNL24" s="135"/>
      <c r="QNM24" s="135"/>
      <c r="QNN24" s="135"/>
      <c r="QNR24" s="135" t="s">
        <v>29</v>
      </c>
      <c r="QNS24" s="135"/>
      <c r="QNT24" s="135"/>
      <c r="QNU24" s="135"/>
      <c r="QNV24" s="135"/>
      <c r="QNZ24" s="135" t="s">
        <v>29</v>
      </c>
      <c r="QOA24" s="135"/>
      <c r="QOB24" s="135"/>
      <c r="QOC24" s="135"/>
      <c r="QOD24" s="135"/>
      <c r="QOH24" s="135" t="s">
        <v>29</v>
      </c>
      <c r="QOI24" s="135"/>
      <c r="QOJ24" s="135"/>
      <c r="QOK24" s="135"/>
      <c r="QOL24" s="135"/>
      <c r="QOP24" s="135" t="s">
        <v>29</v>
      </c>
      <c r="QOQ24" s="135"/>
      <c r="QOR24" s="135"/>
      <c r="QOS24" s="135"/>
      <c r="QOT24" s="135"/>
      <c r="QOX24" s="135" t="s">
        <v>29</v>
      </c>
      <c r="QOY24" s="135"/>
      <c r="QOZ24" s="135"/>
      <c r="QPA24" s="135"/>
      <c r="QPB24" s="135"/>
      <c r="QPF24" s="135" t="s">
        <v>29</v>
      </c>
      <c r="QPG24" s="135"/>
      <c r="QPH24" s="135"/>
      <c r="QPI24" s="135"/>
      <c r="QPJ24" s="135"/>
      <c r="QPN24" s="135" t="s">
        <v>29</v>
      </c>
      <c r="QPO24" s="135"/>
      <c r="QPP24" s="135"/>
      <c r="QPQ24" s="135"/>
      <c r="QPR24" s="135"/>
      <c r="QPV24" s="135" t="s">
        <v>29</v>
      </c>
      <c r="QPW24" s="135"/>
      <c r="QPX24" s="135"/>
      <c r="QPY24" s="135"/>
      <c r="QPZ24" s="135"/>
      <c r="QQD24" s="135" t="s">
        <v>29</v>
      </c>
      <c r="QQE24" s="135"/>
      <c r="QQF24" s="135"/>
      <c r="QQG24" s="135"/>
      <c r="QQH24" s="135"/>
      <c r="QQL24" s="135" t="s">
        <v>29</v>
      </c>
      <c r="QQM24" s="135"/>
      <c r="QQN24" s="135"/>
      <c r="QQO24" s="135"/>
      <c r="QQP24" s="135"/>
      <c r="QQT24" s="135" t="s">
        <v>29</v>
      </c>
      <c r="QQU24" s="135"/>
      <c r="QQV24" s="135"/>
      <c r="QQW24" s="135"/>
      <c r="QQX24" s="135"/>
      <c r="QRB24" s="135" t="s">
        <v>29</v>
      </c>
      <c r="QRC24" s="135"/>
      <c r="QRD24" s="135"/>
      <c r="QRE24" s="135"/>
      <c r="QRF24" s="135"/>
      <c r="QRJ24" s="135" t="s">
        <v>29</v>
      </c>
      <c r="QRK24" s="135"/>
      <c r="QRL24" s="135"/>
      <c r="QRM24" s="135"/>
      <c r="QRN24" s="135"/>
      <c r="QRR24" s="135" t="s">
        <v>29</v>
      </c>
      <c r="QRS24" s="135"/>
      <c r="QRT24" s="135"/>
      <c r="QRU24" s="135"/>
      <c r="QRV24" s="135"/>
      <c r="QRZ24" s="135" t="s">
        <v>29</v>
      </c>
      <c r="QSA24" s="135"/>
      <c r="QSB24" s="135"/>
      <c r="QSC24" s="135"/>
      <c r="QSD24" s="135"/>
      <c r="QSH24" s="135" t="s">
        <v>29</v>
      </c>
      <c r="QSI24" s="135"/>
      <c r="QSJ24" s="135"/>
      <c r="QSK24" s="135"/>
      <c r="QSL24" s="135"/>
      <c r="QSP24" s="135" t="s">
        <v>29</v>
      </c>
      <c r="QSQ24" s="135"/>
      <c r="QSR24" s="135"/>
      <c r="QSS24" s="135"/>
      <c r="QST24" s="135"/>
      <c r="QSX24" s="135" t="s">
        <v>29</v>
      </c>
      <c r="QSY24" s="135"/>
      <c r="QSZ24" s="135"/>
      <c r="QTA24" s="135"/>
      <c r="QTB24" s="135"/>
      <c r="QTF24" s="135" t="s">
        <v>29</v>
      </c>
      <c r="QTG24" s="135"/>
      <c r="QTH24" s="135"/>
      <c r="QTI24" s="135"/>
      <c r="QTJ24" s="135"/>
      <c r="QTN24" s="135" t="s">
        <v>29</v>
      </c>
      <c r="QTO24" s="135"/>
      <c r="QTP24" s="135"/>
      <c r="QTQ24" s="135"/>
      <c r="QTR24" s="135"/>
      <c r="QTV24" s="135" t="s">
        <v>29</v>
      </c>
      <c r="QTW24" s="135"/>
      <c r="QTX24" s="135"/>
      <c r="QTY24" s="135"/>
      <c r="QTZ24" s="135"/>
      <c r="QUD24" s="135" t="s">
        <v>29</v>
      </c>
      <c r="QUE24" s="135"/>
      <c r="QUF24" s="135"/>
      <c r="QUG24" s="135"/>
      <c r="QUH24" s="135"/>
      <c r="QUL24" s="135" t="s">
        <v>29</v>
      </c>
      <c r="QUM24" s="135"/>
      <c r="QUN24" s="135"/>
      <c r="QUO24" s="135"/>
      <c r="QUP24" s="135"/>
      <c r="QUT24" s="135" t="s">
        <v>29</v>
      </c>
      <c r="QUU24" s="135"/>
      <c r="QUV24" s="135"/>
      <c r="QUW24" s="135"/>
      <c r="QUX24" s="135"/>
      <c r="QVB24" s="135" t="s">
        <v>29</v>
      </c>
      <c r="QVC24" s="135"/>
      <c r="QVD24" s="135"/>
      <c r="QVE24" s="135"/>
      <c r="QVF24" s="135"/>
      <c r="QVJ24" s="135" t="s">
        <v>29</v>
      </c>
      <c r="QVK24" s="135"/>
      <c r="QVL24" s="135"/>
      <c r="QVM24" s="135"/>
      <c r="QVN24" s="135"/>
      <c r="QVR24" s="135" t="s">
        <v>29</v>
      </c>
      <c r="QVS24" s="135"/>
      <c r="QVT24" s="135"/>
      <c r="QVU24" s="135"/>
      <c r="QVV24" s="135"/>
      <c r="QVZ24" s="135" t="s">
        <v>29</v>
      </c>
      <c r="QWA24" s="135"/>
      <c r="QWB24" s="135"/>
      <c r="QWC24" s="135"/>
      <c r="QWD24" s="135"/>
      <c r="QWH24" s="135" t="s">
        <v>29</v>
      </c>
      <c r="QWI24" s="135"/>
      <c r="QWJ24" s="135"/>
      <c r="QWK24" s="135"/>
      <c r="QWL24" s="135"/>
      <c r="QWP24" s="135" t="s">
        <v>29</v>
      </c>
      <c r="QWQ24" s="135"/>
      <c r="QWR24" s="135"/>
      <c r="QWS24" s="135"/>
      <c r="QWT24" s="135"/>
      <c r="QWX24" s="135" t="s">
        <v>29</v>
      </c>
      <c r="QWY24" s="135"/>
      <c r="QWZ24" s="135"/>
      <c r="QXA24" s="135"/>
      <c r="QXB24" s="135"/>
      <c r="QXF24" s="135" t="s">
        <v>29</v>
      </c>
      <c r="QXG24" s="135"/>
      <c r="QXH24" s="135"/>
      <c r="QXI24" s="135"/>
      <c r="QXJ24" s="135"/>
      <c r="QXN24" s="135" t="s">
        <v>29</v>
      </c>
      <c r="QXO24" s="135"/>
      <c r="QXP24" s="135"/>
      <c r="QXQ24" s="135"/>
      <c r="QXR24" s="135"/>
      <c r="QXV24" s="135" t="s">
        <v>29</v>
      </c>
      <c r="QXW24" s="135"/>
      <c r="QXX24" s="135"/>
      <c r="QXY24" s="135"/>
      <c r="QXZ24" s="135"/>
      <c r="QYD24" s="135" t="s">
        <v>29</v>
      </c>
      <c r="QYE24" s="135"/>
      <c r="QYF24" s="135"/>
      <c r="QYG24" s="135"/>
      <c r="QYH24" s="135"/>
      <c r="QYL24" s="135" t="s">
        <v>29</v>
      </c>
      <c r="QYM24" s="135"/>
      <c r="QYN24" s="135"/>
      <c r="QYO24" s="135"/>
      <c r="QYP24" s="135"/>
      <c r="QYT24" s="135" t="s">
        <v>29</v>
      </c>
      <c r="QYU24" s="135"/>
      <c r="QYV24" s="135"/>
      <c r="QYW24" s="135"/>
      <c r="QYX24" s="135"/>
      <c r="QZB24" s="135" t="s">
        <v>29</v>
      </c>
      <c r="QZC24" s="135"/>
      <c r="QZD24" s="135"/>
      <c r="QZE24" s="135"/>
      <c r="QZF24" s="135"/>
      <c r="QZJ24" s="135" t="s">
        <v>29</v>
      </c>
      <c r="QZK24" s="135"/>
      <c r="QZL24" s="135"/>
      <c r="QZM24" s="135"/>
      <c r="QZN24" s="135"/>
      <c r="QZR24" s="135" t="s">
        <v>29</v>
      </c>
      <c r="QZS24" s="135"/>
      <c r="QZT24" s="135"/>
      <c r="QZU24" s="135"/>
      <c r="QZV24" s="135"/>
      <c r="QZZ24" s="135" t="s">
        <v>29</v>
      </c>
      <c r="RAA24" s="135"/>
      <c r="RAB24" s="135"/>
      <c r="RAC24" s="135"/>
      <c r="RAD24" s="135"/>
      <c r="RAH24" s="135" t="s">
        <v>29</v>
      </c>
      <c r="RAI24" s="135"/>
      <c r="RAJ24" s="135"/>
      <c r="RAK24" s="135"/>
      <c r="RAL24" s="135"/>
      <c r="RAP24" s="135" t="s">
        <v>29</v>
      </c>
      <c r="RAQ24" s="135"/>
      <c r="RAR24" s="135"/>
      <c r="RAS24" s="135"/>
      <c r="RAT24" s="135"/>
      <c r="RAX24" s="135" t="s">
        <v>29</v>
      </c>
      <c r="RAY24" s="135"/>
      <c r="RAZ24" s="135"/>
      <c r="RBA24" s="135"/>
      <c r="RBB24" s="135"/>
      <c r="RBF24" s="135" t="s">
        <v>29</v>
      </c>
      <c r="RBG24" s="135"/>
      <c r="RBH24" s="135"/>
      <c r="RBI24" s="135"/>
      <c r="RBJ24" s="135"/>
      <c r="RBN24" s="135" t="s">
        <v>29</v>
      </c>
      <c r="RBO24" s="135"/>
      <c r="RBP24" s="135"/>
      <c r="RBQ24" s="135"/>
      <c r="RBR24" s="135"/>
      <c r="RBV24" s="135" t="s">
        <v>29</v>
      </c>
      <c r="RBW24" s="135"/>
      <c r="RBX24" s="135"/>
      <c r="RBY24" s="135"/>
      <c r="RBZ24" s="135"/>
      <c r="RCD24" s="135" t="s">
        <v>29</v>
      </c>
      <c r="RCE24" s="135"/>
      <c r="RCF24" s="135"/>
      <c r="RCG24" s="135"/>
      <c r="RCH24" s="135"/>
      <c r="RCL24" s="135" t="s">
        <v>29</v>
      </c>
      <c r="RCM24" s="135"/>
      <c r="RCN24" s="135"/>
      <c r="RCO24" s="135"/>
      <c r="RCP24" s="135"/>
      <c r="RCT24" s="135" t="s">
        <v>29</v>
      </c>
      <c r="RCU24" s="135"/>
      <c r="RCV24" s="135"/>
      <c r="RCW24" s="135"/>
      <c r="RCX24" s="135"/>
      <c r="RDB24" s="135" t="s">
        <v>29</v>
      </c>
      <c r="RDC24" s="135"/>
      <c r="RDD24" s="135"/>
      <c r="RDE24" s="135"/>
      <c r="RDF24" s="135"/>
      <c r="RDJ24" s="135" t="s">
        <v>29</v>
      </c>
      <c r="RDK24" s="135"/>
      <c r="RDL24" s="135"/>
      <c r="RDM24" s="135"/>
      <c r="RDN24" s="135"/>
      <c r="RDR24" s="135" t="s">
        <v>29</v>
      </c>
      <c r="RDS24" s="135"/>
      <c r="RDT24" s="135"/>
      <c r="RDU24" s="135"/>
      <c r="RDV24" s="135"/>
      <c r="RDZ24" s="135" t="s">
        <v>29</v>
      </c>
      <c r="REA24" s="135"/>
      <c r="REB24" s="135"/>
      <c r="REC24" s="135"/>
      <c r="RED24" s="135"/>
      <c r="REH24" s="135" t="s">
        <v>29</v>
      </c>
      <c r="REI24" s="135"/>
      <c r="REJ24" s="135"/>
      <c r="REK24" s="135"/>
      <c r="REL24" s="135"/>
      <c r="REP24" s="135" t="s">
        <v>29</v>
      </c>
      <c r="REQ24" s="135"/>
      <c r="RER24" s="135"/>
      <c r="RES24" s="135"/>
      <c r="RET24" s="135"/>
      <c r="REX24" s="135" t="s">
        <v>29</v>
      </c>
      <c r="REY24" s="135"/>
      <c r="REZ24" s="135"/>
      <c r="RFA24" s="135"/>
      <c r="RFB24" s="135"/>
      <c r="RFF24" s="135" t="s">
        <v>29</v>
      </c>
      <c r="RFG24" s="135"/>
      <c r="RFH24" s="135"/>
      <c r="RFI24" s="135"/>
      <c r="RFJ24" s="135"/>
      <c r="RFN24" s="135" t="s">
        <v>29</v>
      </c>
      <c r="RFO24" s="135"/>
      <c r="RFP24" s="135"/>
      <c r="RFQ24" s="135"/>
      <c r="RFR24" s="135"/>
      <c r="RFV24" s="135" t="s">
        <v>29</v>
      </c>
      <c r="RFW24" s="135"/>
      <c r="RFX24" s="135"/>
      <c r="RFY24" s="135"/>
      <c r="RFZ24" s="135"/>
      <c r="RGD24" s="135" t="s">
        <v>29</v>
      </c>
      <c r="RGE24" s="135"/>
      <c r="RGF24" s="135"/>
      <c r="RGG24" s="135"/>
      <c r="RGH24" s="135"/>
      <c r="RGL24" s="135" t="s">
        <v>29</v>
      </c>
      <c r="RGM24" s="135"/>
      <c r="RGN24" s="135"/>
      <c r="RGO24" s="135"/>
      <c r="RGP24" s="135"/>
      <c r="RGT24" s="135" t="s">
        <v>29</v>
      </c>
      <c r="RGU24" s="135"/>
      <c r="RGV24" s="135"/>
      <c r="RGW24" s="135"/>
      <c r="RGX24" s="135"/>
      <c r="RHB24" s="135" t="s">
        <v>29</v>
      </c>
      <c r="RHC24" s="135"/>
      <c r="RHD24" s="135"/>
      <c r="RHE24" s="135"/>
      <c r="RHF24" s="135"/>
      <c r="RHJ24" s="135" t="s">
        <v>29</v>
      </c>
      <c r="RHK24" s="135"/>
      <c r="RHL24" s="135"/>
      <c r="RHM24" s="135"/>
      <c r="RHN24" s="135"/>
      <c r="RHR24" s="135" t="s">
        <v>29</v>
      </c>
      <c r="RHS24" s="135"/>
      <c r="RHT24" s="135"/>
      <c r="RHU24" s="135"/>
      <c r="RHV24" s="135"/>
      <c r="RHZ24" s="135" t="s">
        <v>29</v>
      </c>
      <c r="RIA24" s="135"/>
      <c r="RIB24" s="135"/>
      <c r="RIC24" s="135"/>
      <c r="RID24" s="135"/>
      <c r="RIH24" s="135" t="s">
        <v>29</v>
      </c>
      <c r="RII24" s="135"/>
      <c r="RIJ24" s="135"/>
      <c r="RIK24" s="135"/>
      <c r="RIL24" s="135"/>
      <c r="RIP24" s="135" t="s">
        <v>29</v>
      </c>
      <c r="RIQ24" s="135"/>
      <c r="RIR24" s="135"/>
      <c r="RIS24" s="135"/>
      <c r="RIT24" s="135"/>
      <c r="RIX24" s="135" t="s">
        <v>29</v>
      </c>
      <c r="RIY24" s="135"/>
      <c r="RIZ24" s="135"/>
      <c r="RJA24" s="135"/>
      <c r="RJB24" s="135"/>
      <c r="RJF24" s="135" t="s">
        <v>29</v>
      </c>
      <c r="RJG24" s="135"/>
      <c r="RJH24" s="135"/>
      <c r="RJI24" s="135"/>
      <c r="RJJ24" s="135"/>
      <c r="RJN24" s="135" t="s">
        <v>29</v>
      </c>
      <c r="RJO24" s="135"/>
      <c r="RJP24" s="135"/>
      <c r="RJQ24" s="135"/>
      <c r="RJR24" s="135"/>
      <c r="RJV24" s="135" t="s">
        <v>29</v>
      </c>
      <c r="RJW24" s="135"/>
      <c r="RJX24" s="135"/>
      <c r="RJY24" s="135"/>
      <c r="RJZ24" s="135"/>
      <c r="RKD24" s="135" t="s">
        <v>29</v>
      </c>
      <c r="RKE24" s="135"/>
      <c r="RKF24" s="135"/>
      <c r="RKG24" s="135"/>
      <c r="RKH24" s="135"/>
      <c r="RKL24" s="135" t="s">
        <v>29</v>
      </c>
      <c r="RKM24" s="135"/>
      <c r="RKN24" s="135"/>
      <c r="RKO24" s="135"/>
      <c r="RKP24" s="135"/>
      <c r="RKT24" s="135" t="s">
        <v>29</v>
      </c>
      <c r="RKU24" s="135"/>
      <c r="RKV24" s="135"/>
      <c r="RKW24" s="135"/>
      <c r="RKX24" s="135"/>
      <c r="RLB24" s="135" t="s">
        <v>29</v>
      </c>
      <c r="RLC24" s="135"/>
      <c r="RLD24" s="135"/>
      <c r="RLE24" s="135"/>
      <c r="RLF24" s="135"/>
      <c r="RLJ24" s="135" t="s">
        <v>29</v>
      </c>
      <c r="RLK24" s="135"/>
      <c r="RLL24" s="135"/>
      <c r="RLM24" s="135"/>
      <c r="RLN24" s="135"/>
      <c r="RLR24" s="135" t="s">
        <v>29</v>
      </c>
      <c r="RLS24" s="135"/>
      <c r="RLT24" s="135"/>
      <c r="RLU24" s="135"/>
      <c r="RLV24" s="135"/>
      <c r="RLZ24" s="135" t="s">
        <v>29</v>
      </c>
      <c r="RMA24" s="135"/>
      <c r="RMB24" s="135"/>
      <c r="RMC24" s="135"/>
      <c r="RMD24" s="135"/>
      <c r="RMH24" s="135" t="s">
        <v>29</v>
      </c>
      <c r="RMI24" s="135"/>
      <c r="RMJ24" s="135"/>
      <c r="RMK24" s="135"/>
      <c r="RML24" s="135"/>
      <c r="RMP24" s="135" t="s">
        <v>29</v>
      </c>
      <c r="RMQ24" s="135"/>
      <c r="RMR24" s="135"/>
      <c r="RMS24" s="135"/>
      <c r="RMT24" s="135"/>
      <c r="RMX24" s="135" t="s">
        <v>29</v>
      </c>
      <c r="RMY24" s="135"/>
      <c r="RMZ24" s="135"/>
      <c r="RNA24" s="135"/>
      <c r="RNB24" s="135"/>
      <c r="RNF24" s="135" t="s">
        <v>29</v>
      </c>
      <c r="RNG24" s="135"/>
      <c r="RNH24" s="135"/>
      <c r="RNI24" s="135"/>
      <c r="RNJ24" s="135"/>
      <c r="RNN24" s="135" t="s">
        <v>29</v>
      </c>
      <c r="RNO24" s="135"/>
      <c r="RNP24" s="135"/>
      <c r="RNQ24" s="135"/>
      <c r="RNR24" s="135"/>
      <c r="RNV24" s="135" t="s">
        <v>29</v>
      </c>
      <c r="RNW24" s="135"/>
      <c r="RNX24" s="135"/>
      <c r="RNY24" s="135"/>
      <c r="RNZ24" s="135"/>
      <c r="ROD24" s="135" t="s">
        <v>29</v>
      </c>
      <c r="ROE24" s="135"/>
      <c r="ROF24" s="135"/>
      <c r="ROG24" s="135"/>
      <c r="ROH24" s="135"/>
      <c r="ROL24" s="135" t="s">
        <v>29</v>
      </c>
      <c r="ROM24" s="135"/>
      <c r="RON24" s="135"/>
      <c r="ROO24" s="135"/>
      <c r="ROP24" s="135"/>
      <c r="ROT24" s="135" t="s">
        <v>29</v>
      </c>
      <c r="ROU24" s="135"/>
      <c r="ROV24" s="135"/>
      <c r="ROW24" s="135"/>
      <c r="ROX24" s="135"/>
      <c r="RPB24" s="135" t="s">
        <v>29</v>
      </c>
      <c r="RPC24" s="135"/>
      <c r="RPD24" s="135"/>
      <c r="RPE24" s="135"/>
      <c r="RPF24" s="135"/>
      <c r="RPJ24" s="135" t="s">
        <v>29</v>
      </c>
      <c r="RPK24" s="135"/>
      <c r="RPL24" s="135"/>
      <c r="RPM24" s="135"/>
      <c r="RPN24" s="135"/>
      <c r="RPR24" s="135" t="s">
        <v>29</v>
      </c>
      <c r="RPS24" s="135"/>
      <c r="RPT24" s="135"/>
      <c r="RPU24" s="135"/>
      <c r="RPV24" s="135"/>
      <c r="RPZ24" s="135" t="s">
        <v>29</v>
      </c>
      <c r="RQA24" s="135"/>
      <c r="RQB24" s="135"/>
      <c r="RQC24" s="135"/>
      <c r="RQD24" s="135"/>
      <c r="RQH24" s="135" t="s">
        <v>29</v>
      </c>
      <c r="RQI24" s="135"/>
      <c r="RQJ24" s="135"/>
      <c r="RQK24" s="135"/>
      <c r="RQL24" s="135"/>
      <c r="RQP24" s="135" t="s">
        <v>29</v>
      </c>
      <c r="RQQ24" s="135"/>
      <c r="RQR24" s="135"/>
      <c r="RQS24" s="135"/>
      <c r="RQT24" s="135"/>
      <c r="RQX24" s="135" t="s">
        <v>29</v>
      </c>
      <c r="RQY24" s="135"/>
      <c r="RQZ24" s="135"/>
      <c r="RRA24" s="135"/>
      <c r="RRB24" s="135"/>
      <c r="RRF24" s="135" t="s">
        <v>29</v>
      </c>
      <c r="RRG24" s="135"/>
      <c r="RRH24" s="135"/>
      <c r="RRI24" s="135"/>
      <c r="RRJ24" s="135"/>
      <c r="RRN24" s="135" t="s">
        <v>29</v>
      </c>
      <c r="RRO24" s="135"/>
      <c r="RRP24" s="135"/>
      <c r="RRQ24" s="135"/>
      <c r="RRR24" s="135"/>
      <c r="RRV24" s="135" t="s">
        <v>29</v>
      </c>
      <c r="RRW24" s="135"/>
      <c r="RRX24" s="135"/>
      <c r="RRY24" s="135"/>
      <c r="RRZ24" s="135"/>
      <c r="RSD24" s="135" t="s">
        <v>29</v>
      </c>
      <c r="RSE24" s="135"/>
      <c r="RSF24" s="135"/>
      <c r="RSG24" s="135"/>
      <c r="RSH24" s="135"/>
      <c r="RSL24" s="135" t="s">
        <v>29</v>
      </c>
      <c r="RSM24" s="135"/>
      <c r="RSN24" s="135"/>
      <c r="RSO24" s="135"/>
      <c r="RSP24" s="135"/>
      <c r="RST24" s="135" t="s">
        <v>29</v>
      </c>
      <c r="RSU24" s="135"/>
      <c r="RSV24" s="135"/>
      <c r="RSW24" s="135"/>
      <c r="RSX24" s="135"/>
      <c r="RTB24" s="135" t="s">
        <v>29</v>
      </c>
      <c r="RTC24" s="135"/>
      <c r="RTD24" s="135"/>
      <c r="RTE24" s="135"/>
      <c r="RTF24" s="135"/>
      <c r="RTJ24" s="135" t="s">
        <v>29</v>
      </c>
      <c r="RTK24" s="135"/>
      <c r="RTL24" s="135"/>
      <c r="RTM24" s="135"/>
      <c r="RTN24" s="135"/>
      <c r="RTR24" s="135" t="s">
        <v>29</v>
      </c>
      <c r="RTS24" s="135"/>
      <c r="RTT24" s="135"/>
      <c r="RTU24" s="135"/>
      <c r="RTV24" s="135"/>
      <c r="RTZ24" s="135" t="s">
        <v>29</v>
      </c>
      <c r="RUA24" s="135"/>
      <c r="RUB24" s="135"/>
      <c r="RUC24" s="135"/>
      <c r="RUD24" s="135"/>
      <c r="RUH24" s="135" t="s">
        <v>29</v>
      </c>
      <c r="RUI24" s="135"/>
      <c r="RUJ24" s="135"/>
      <c r="RUK24" s="135"/>
      <c r="RUL24" s="135"/>
      <c r="RUP24" s="135" t="s">
        <v>29</v>
      </c>
      <c r="RUQ24" s="135"/>
      <c r="RUR24" s="135"/>
      <c r="RUS24" s="135"/>
      <c r="RUT24" s="135"/>
      <c r="RUX24" s="135" t="s">
        <v>29</v>
      </c>
      <c r="RUY24" s="135"/>
      <c r="RUZ24" s="135"/>
      <c r="RVA24" s="135"/>
      <c r="RVB24" s="135"/>
      <c r="RVF24" s="135" t="s">
        <v>29</v>
      </c>
      <c r="RVG24" s="135"/>
      <c r="RVH24" s="135"/>
      <c r="RVI24" s="135"/>
      <c r="RVJ24" s="135"/>
      <c r="RVN24" s="135" t="s">
        <v>29</v>
      </c>
      <c r="RVO24" s="135"/>
      <c r="RVP24" s="135"/>
      <c r="RVQ24" s="135"/>
      <c r="RVR24" s="135"/>
      <c r="RVV24" s="135" t="s">
        <v>29</v>
      </c>
      <c r="RVW24" s="135"/>
      <c r="RVX24" s="135"/>
      <c r="RVY24" s="135"/>
      <c r="RVZ24" s="135"/>
      <c r="RWD24" s="135" t="s">
        <v>29</v>
      </c>
      <c r="RWE24" s="135"/>
      <c r="RWF24" s="135"/>
      <c r="RWG24" s="135"/>
      <c r="RWH24" s="135"/>
      <c r="RWL24" s="135" t="s">
        <v>29</v>
      </c>
      <c r="RWM24" s="135"/>
      <c r="RWN24" s="135"/>
      <c r="RWO24" s="135"/>
      <c r="RWP24" s="135"/>
      <c r="RWT24" s="135" t="s">
        <v>29</v>
      </c>
      <c r="RWU24" s="135"/>
      <c r="RWV24" s="135"/>
      <c r="RWW24" s="135"/>
      <c r="RWX24" s="135"/>
      <c r="RXB24" s="135" t="s">
        <v>29</v>
      </c>
      <c r="RXC24" s="135"/>
      <c r="RXD24" s="135"/>
      <c r="RXE24" s="135"/>
      <c r="RXF24" s="135"/>
      <c r="RXJ24" s="135" t="s">
        <v>29</v>
      </c>
      <c r="RXK24" s="135"/>
      <c r="RXL24" s="135"/>
      <c r="RXM24" s="135"/>
      <c r="RXN24" s="135"/>
      <c r="RXR24" s="135" t="s">
        <v>29</v>
      </c>
      <c r="RXS24" s="135"/>
      <c r="RXT24" s="135"/>
      <c r="RXU24" s="135"/>
      <c r="RXV24" s="135"/>
      <c r="RXZ24" s="135" t="s">
        <v>29</v>
      </c>
      <c r="RYA24" s="135"/>
      <c r="RYB24" s="135"/>
      <c r="RYC24" s="135"/>
      <c r="RYD24" s="135"/>
      <c r="RYH24" s="135" t="s">
        <v>29</v>
      </c>
      <c r="RYI24" s="135"/>
      <c r="RYJ24" s="135"/>
      <c r="RYK24" s="135"/>
      <c r="RYL24" s="135"/>
      <c r="RYP24" s="135" t="s">
        <v>29</v>
      </c>
      <c r="RYQ24" s="135"/>
      <c r="RYR24" s="135"/>
      <c r="RYS24" s="135"/>
      <c r="RYT24" s="135"/>
      <c r="RYX24" s="135" t="s">
        <v>29</v>
      </c>
      <c r="RYY24" s="135"/>
      <c r="RYZ24" s="135"/>
      <c r="RZA24" s="135"/>
      <c r="RZB24" s="135"/>
      <c r="RZF24" s="135" t="s">
        <v>29</v>
      </c>
      <c r="RZG24" s="135"/>
      <c r="RZH24" s="135"/>
      <c r="RZI24" s="135"/>
      <c r="RZJ24" s="135"/>
      <c r="RZN24" s="135" t="s">
        <v>29</v>
      </c>
      <c r="RZO24" s="135"/>
      <c r="RZP24" s="135"/>
      <c r="RZQ24" s="135"/>
      <c r="RZR24" s="135"/>
      <c r="RZV24" s="135" t="s">
        <v>29</v>
      </c>
      <c r="RZW24" s="135"/>
      <c r="RZX24" s="135"/>
      <c r="RZY24" s="135"/>
      <c r="RZZ24" s="135"/>
      <c r="SAD24" s="135" t="s">
        <v>29</v>
      </c>
      <c r="SAE24" s="135"/>
      <c r="SAF24" s="135"/>
      <c r="SAG24" s="135"/>
      <c r="SAH24" s="135"/>
      <c r="SAL24" s="135" t="s">
        <v>29</v>
      </c>
      <c r="SAM24" s="135"/>
      <c r="SAN24" s="135"/>
      <c r="SAO24" s="135"/>
      <c r="SAP24" s="135"/>
      <c r="SAT24" s="135" t="s">
        <v>29</v>
      </c>
      <c r="SAU24" s="135"/>
      <c r="SAV24" s="135"/>
      <c r="SAW24" s="135"/>
      <c r="SAX24" s="135"/>
      <c r="SBB24" s="135" t="s">
        <v>29</v>
      </c>
      <c r="SBC24" s="135"/>
      <c r="SBD24" s="135"/>
      <c r="SBE24" s="135"/>
      <c r="SBF24" s="135"/>
      <c r="SBJ24" s="135" t="s">
        <v>29</v>
      </c>
      <c r="SBK24" s="135"/>
      <c r="SBL24" s="135"/>
      <c r="SBM24" s="135"/>
      <c r="SBN24" s="135"/>
      <c r="SBR24" s="135" t="s">
        <v>29</v>
      </c>
      <c r="SBS24" s="135"/>
      <c r="SBT24" s="135"/>
      <c r="SBU24" s="135"/>
      <c r="SBV24" s="135"/>
      <c r="SBZ24" s="135" t="s">
        <v>29</v>
      </c>
      <c r="SCA24" s="135"/>
      <c r="SCB24" s="135"/>
      <c r="SCC24" s="135"/>
      <c r="SCD24" s="135"/>
      <c r="SCH24" s="135" t="s">
        <v>29</v>
      </c>
      <c r="SCI24" s="135"/>
      <c r="SCJ24" s="135"/>
      <c r="SCK24" s="135"/>
      <c r="SCL24" s="135"/>
      <c r="SCP24" s="135" t="s">
        <v>29</v>
      </c>
      <c r="SCQ24" s="135"/>
      <c r="SCR24" s="135"/>
      <c r="SCS24" s="135"/>
      <c r="SCT24" s="135"/>
      <c r="SCX24" s="135" t="s">
        <v>29</v>
      </c>
      <c r="SCY24" s="135"/>
      <c r="SCZ24" s="135"/>
      <c r="SDA24" s="135"/>
      <c r="SDB24" s="135"/>
      <c r="SDF24" s="135" t="s">
        <v>29</v>
      </c>
      <c r="SDG24" s="135"/>
      <c r="SDH24" s="135"/>
      <c r="SDI24" s="135"/>
      <c r="SDJ24" s="135"/>
      <c r="SDN24" s="135" t="s">
        <v>29</v>
      </c>
      <c r="SDO24" s="135"/>
      <c r="SDP24" s="135"/>
      <c r="SDQ24" s="135"/>
      <c r="SDR24" s="135"/>
      <c r="SDV24" s="135" t="s">
        <v>29</v>
      </c>
      <c r="SDW24" s="135"/>
      <c r="SDX24" s="135"/>
      <c r="SDY24" s="135"/>
      <c r="SDZ24" s="135"/>
      <c r="SED24" s="135" t="s">
        <v>29</v>
      </c>
      <c r="SEE24" s="135"/>
      <c r="SEF24" s="135"/>
      <c r="SEG24" s="135"/>
      <c r="SEH24" s="135"/>
      <c r="SEL24" s="135" t="s">
        <v>29</v>
      </c>
      <c r="SEM24" s="135"/>
      <c r="SEN24" s="135"/>
      <c r="SEO24" s="135"/>
      <c r="SEP24" s="135"/>
      <c r="SET24" s="135" t="s">
        <v>29</v>
      </c>
      <c r="SEU24" s="135"/>
      <c r="SEV24" s="135"/>
      <c r="SEW24" s="135"/>
      <c r="SEX24" s="135"/>
      <c r="SFB24" s="135" t="s">
        <v>29</v>
      </c>
      <c r="SFC24" s="135"/>
      <c r="SFD24" s="135"/>
      <c r="SFE24" s="135"/>
      <c r="SFF24" s="135"/>
      <c r="SFJ24" s="135" t="s">
        <v>29</v>
      </c>
      <c r="SFK24" s="135"/>
      <c r="SFL24" s="135"/>
      <c r="SFM24" s="135"/>
      <c r="SFN24" s="135"/>
      <c r="SFR24" s="135" t="s">
        <v>29</v>
      </c>
      <c r="SFS24" s="135"/>
      <c r="SFT24" s="135"/>
      <c r="SFU24" s="135"/>
      <c r="SFV24" s="135"/>
      <c r="SFZ24" s="135" t="s">
        <v>29</v>
      </c>
      <c r="SGA24" s="135"/>
      <c r="SGB24" s="135"/>
      <c r="SGC24" s="135"/>
      <c r="SGD24" s="135"/>
      <c r="SGH24" s="135" t="s">
        <v>29</v>
      </c>
      <c r="SGI24" s="135"/>
      <c r="SGJ24" s="135"/>
      <c r="SGK24" s="135"/>
      <c r="SGL24" s="135"/>
      <c r="SGP24" s="135" t="s">
        <v>29</v>
      </c>
      <c r="SGQ24" s="135"/>
      <c r="SGR24" s="135"/>
      <c r="SGS24" s="135"/>
      <c r="SGT24" s="135"/>
      <c r="SGX24" s="135" t="s">
        <v>29</v>
      </c>
      <c r="SGY24" s="135"/>
      <c r="SGZ24" s="135"/>
      <c r="SHA24" s="135"/>
      <c r="SHB24" s="135"/>
      <c r="SHF24" s="135" t="s">
        <v>29</v>
      </c>
      <c r="SHG24" s="135"/>
      <c r="SHH24" s="135"/>
      <c r="SHI24" s="135"/>
      <c r="SHJ24" s="135"/>
      <c r="SHN24" s="135" t="s">
        <v>29</v>
      </c>
      <c r="SHO24" s="135"/>
      <c r="SHP24" s="135"/>
      <c r="SHQ24" s="135"/>
      <c r="SHR24" s="135"/>
      <c r="SHV24" s="135" t="s">
        <v>29</v>
      </c>
      <c r="SHW24" s="135"/>
      <c r="SHX24" s="135"/>
      <c r="SHY24" s="135"/>
      <c r="SHZ24" s="135"/>
      <c r="SID24" s="135" t="s">
        <v>29</v>
      </c>
      <c r="SIE24" s="135"/>
      <c r="SIF24" s="135"/>
      <c r="SIG24" s="135"/>
      <c r="SIH24" s="135"/>
      <c r="SIL24" s="135" t="s">
        <v>29</v>
      </c>
      <c r="SIM24" s="135"/>
      <c r="SIN24" s="135"/>
      <c r="SIO24" s="135"/>
      <c r="SIP24" s="135"/>
      <c r="SIT24" s="135" t="s">
        <v>29</v>
      </c>
      <c r="SIU24" s="135"/>
      <c r="SIV24" s="135"/>
      <c r="SIW24" s="135"/>
      <c r="SIX24" s="135"/>
      <c r="SJB24" s="135" t="s">
        <v>29</v>
      </c>
      <c r="SJC24" s="135"/>
      <c r="SJD24" s="135"/>
      <c r="SJE24" s="135"/>
      <c r="SJF24" s="135"/>
      <c r="SJJ24" s="135" t="s">
        <v>29</v>
      </c>
      <c r="SJK24" s="135"/>
      <c r="SJL24" s="135"/>
      <c r="SJM24" s="135"/>
      <c r="SJN24" s="135"/>
      <c r="SJR24" s="135" t="s">
        <v>29</v>
      </c>
      <c r="SJS24" s="135"/>
      <c r="SJT24" s="135"/>
      <c r="SJU24" s="135"/>
      <c r="SJV24" s="135"/>
      <c r="SJZ24" s="135" t="s">
        <v>29</v>
      </c>
      <c r="SKA24" s="135"/>
      <c r="SKB24" s="135"/>
      <c r="SKC24" s="135"/>
      <c r="SKD24" s="135"/>
      <c r="SKH24" s="135" t="s">
        <v>29</v>
      </c>
      <c r="SKI24" s="135"/>
      <c r="SKJ24" s="135"/>
      <c r="SKK24" s="135"/>
      <c r="SKL24" s="135"/>
      <c r="SKP24" s="135" t="s">
        <v>29</v>
      </c>
      <c r="SKQ24" s="135"/>
      <c r="SKR24" s="135"/>
      <c r="SKS24" s="135"/>
      <c r="SKT24" s="135"/>
      <c r="SKX24" s="135" t="s">
        <v>29</v>
      </c>
      <c r="SKY24" s="135"/>
      <c r="SKZ24" s="135"/>
      <c r="SLA24" s="135"/>
      <c r="SLB24" s="135"/>
      <c r="SLF24" s="135" t="s">
        <v>29</v>
      </c>
      <c r="SLG24" s="135"/>
      <c r="SLH24" s="135"/>
      <c r="SLI24" s="135"/>
      <c r="SLJ24" s="135"/>
      <c r="SLN24" s="135" t="s">
        <v>29</v>
      </c>
      <c r="SLO24" s="135"/>
      <c r="SLP24" s="135"/>
      <c r="SLQ24" s="135"/>
      <c r="SLR24" s="135"/>
      <c r="SLV24" s="135" t="s">
        <v>29</v>
      </c>
      <c r="SLW24" s="135"/>
      <c r="SLX24" s="135"/>
      <c r="SLY24" s="135"/>
      <c r="SLZ24" s="135"/>
      <c r="SMD24" s="135" t="s">
        <v>29</v>
      </c>
      <c r="SME24" s="135"/>
      <c r="SMF24" s="135"/>
      <c r="SMG24" s="135"/>
      <c r="SMH24" s="135"/>
      <c r="SML24" s="135" t="s">
        <v>29</v>
      </c>
      <c r="SMM24" s="135"/>
      <c r="SMN24" s="135"/>
      <c r="SMO24" s="135"/>
      <c r="SMP24" s="135"/>
      <c r="SMT24" s="135" t="s">
        <v>29</v>
      </c>
      <c r="SMU24" s="135"/>
      <c r="SMV24" s="135"/>
      <c r="SMW24" s="135"/>
      <c r="SMX24" s="135"/>
      <c r="SNB24" s="135" t="s">
        <v>29</v>
      </c>
      <c r="SNC24" s="135"/>
      <c r="SND24" s="135"/>
      <c r="SNE24" s="135"/>
      <c r="SNF24" s="135"/>
      <c r="SNJ24" s="135" t="s">
        <v>29</v>
      </c>
      <c r="SNK24" s="135"/>
      <c r="SNL24" s="135"/>
      <c r="SNM24" s="135"/>
      <c r="SNN24" s="135"/>
      <c r="SNR24" s="135" t="s">
        <v>29</v>
      </c>
      <c r="SNS24" s="135"/>
      <c r="SNT24" s="135"/>
      <c r="SNU24" s="135"/>
      <c r="SNV24" s="135"/>
      <c r="SNZ24" s="135" t="s">
        <v>29</v>
      </c>
      <c r="SOA24" s="135"/>
      <c r="SOB24" s="135"/>
      <c r="SOC24" s="135"/>
      <c r="SOD24" s="135"/>
      <c r="SOH24" s="135" t="s">
        <v>29</v>
      </c>
      <c r="SOI24" s="135"/>
      <c r="SOJ24" s="135"/>
      <c r="SOK24" s="135"/>
      <c r="SOL24" s="135"/>
      <c r="SOP24" s="135" t="s">
        <v>29</v>
      </c>
      <c r="SOQ24" s="135"/>
      <c r="SOR24" s="135"/>
      <c r="SOS24" s="135"/>
      <c r="SOT24" s="135"/>
      <c r="SOX24" s="135" t="s">
        <v>29</v>
      </c>
      <c r="SOY24" s="135"/>
      <c r="SOZ24" s="135"/>
      <c r="SPA24" s="135"/>
      <c r="SPB24" s="135"/>
      <c r="SPF24" s="135" t="s">
        <v>29</v>
      </c>
      <c r="SPG24" s="135"/>
      <c r="SPH24" s="135"/>
      <c r="SPI24" s="135"/>
      <c r="SPJ24" s="135"/>
      <c r="SPN24" s="135" t="s">
        <v>29</v>
      </c>
      <c r="SPO24" s="135"/>
      <c r="SPP24" s="135"/>
      <c r="SPQ24" s="135"/>
      <c r="SPR24" s="135"/>
      <c r="SPV24" s="135" t="s">
        <v>29</v>
      </c>
      <c r="SPW24" s="135"/>
      <c r="SPX24" s="135"/>
      <c r="SPY24" s="135"/>
      <c r="SPZ24" s="135"/>
      <c r="SQD24" s="135" t="s">
        <v>29</v>
      </c>
      <c r="SQE24" s="135"/>
      <c r="SQF24" s="135"/>
      <c r="SQG24" s="135"/>
      <c r="SQH24" s="135"/>
      <c r="SQL24" s="135" t="s">
        <v>29</v>
      </c>
      <c r="SQM24" s="135"/>
      <c r="SQN24" s="135"/>
      <c r="SQO24" s="135"/>
      <c r="SQP24" s="135"/>
      <c r="SQT24" s="135" t="s">
        <v>29</v>
      </c>
      <c r="SQU24" s="135"/>
      <c r="SQV24" s="135"/>
      <c r="SQW24" s="135"/>
      <c r="SQX24" s="135"/>
      <c r="SRB24" s="135" t="s">
        <v>29</v>
      </c>
      <c r="SRC24" s="135"/>
      <c r="SRD24" s="135"/>
      <c r="SRE24" s="135"/>
      <c r="SRF24" s="135"/>
      <c r="SRJ24" s="135" t="s">
        <v>29</v>
      </c>
      <c r="SRK24" s="135"/>
      <c r="SRL24" s="135"/>
      <c r="SRM24" s="135"/>
      <c r="SRN24" s="135"/>
      <c r="SRR24" s="135" t="s">
        <v>29</v>
      </c>
      <c r="SRS24" s="135"/>
      <c r="SRT24" s="135"/>
      <c r="SRU24" s="135"/>
      <c r="SRV24" s="135"/>
      <c r="SRZ24" s="135" t="s">
        <v>29</v>
      </c>
      <c r="SSA24" s="135"/>
      <c r="SSB24" s="135"/>
      <c r="SSC24" s="135"/>
      <c r="SSD24" s="135"/>
      <c r="SSH24" s="135" t="s">
        <v>29</v>
      </c>
      <c r="SSI24" s="135"/>
      <c r="SSJ24" s="135"/>
      <c r="SSK24" s="135"/>
      <c r="SSL24" s="135"/>
      <c r="SSP24" s="135" t="s">
        <v>29</v>
      </c>
      <c r="SSQ24" s="135"/>
      <c r="SSR24" s="135"/>
      <c r="SSS24" s="135"/>
      <c r="SST24" s="135"/>
      <c r="SSX24" s="135" t="s">
        <v>29</v>
      </c>
      <c r="SSY24" s="135"/>
      <c r="SSZ24" s="135"/>
      <c r="STA24" s="135"/>
      <c r="STB24" s="135"/>
      <c r="STF24" s="135" t="s">
        <v>29</v>
      </c>
      <c r="STG24" s="135"/>
      <c r="STH24" s="135"/>
      <c r="STI24" s="135"/>
      <c r="STJ24" s="135"/>
      <c r="STN24" s="135" t="s">
        <v>29</v>
      </c>
      <c r="STO24" s="135"/>
      <c r="STP24" s="135"/>
      <c r="STQ24" s="135"/>
      <c r="STR24" s="135"/>
      <c r="STV24" s="135" t="s">
        <v>29</v>
      </c>
      <c r="STW24" s="135"/>
      <c r="STX24" s="135"/>
      <c r="STY24" s="135"/>
      <c r="STZ24" s="135"/>
      <c r="SUD24" s="135" t="s">
        <v>29</v>
      </c>
      <c r="SUE24" s="135"/>
      <c r="SUF24" s="135"/>
      <c r="SUG24" s="135"/>
      <c r="SUH24" s="135"/>
      <c r="SUL24" s="135" t="s">
        <v>29</v>
      </c>
      <c r="SUM24" s="135"/>
      <c r="SUN24" s="135"/>
      <c r="SUO24" s="135"/>
      <c r="SUP24" s="135"/>
      <c r="SUT24" s="135" t="s">
        <v>29</v>
      </c>
      <c r="SUU24" s="135"/>
      <c r="SUV24" s="135"/>
      <c r="SUW24" s="135"/>
      <c r="SUX24" s="135"/>
      <c r="SVB24" s="135" t="s">
        <v>29</v>
      </c>
      <c r="SVC24" s="135"/>
      <c r="SVD24" s="135"/>
      <c r="SVE24" s="135"/>
      <c r="SVF24" s="135"/>
      <c r="SVJ24" s="135" t="s">
        <v>29</v>
      </c>
      <c r="SVK24" s="135"/>
      <c r="SVL24" s="135"/>
      <c r="SVM24" s="135"/>
      <c r="SVN24" s="135"/>
      <c r="SVR24" s="135" t="s">
        <v>29</v>
      </c>
      <c r="SVS24" s="135"/>
      <c r="SVT24" s="135"/>
      <c r="SVU24" s="135"/>
      <c r="SVV24" s="135"/>
      <c r="SVZ24" s="135" t="s">
        <v>29</v>
      </c>
      <c r="SWA24" s="135"/>
      <c r="SWB24" s="135"/>
      <c r="SWC24" s="135"/>
      <c r="SWD24" s="135"/>
      <c r="SWH24" s="135" t="s">
        <v>29</v>
      </c>
      <c r="SWI24" s="135"/>
      <c r="SWJ24" s="135"/>
      <c r="SWK24" s="135"/>
      <c r="SWL24" s="135"/>
      <c r="SWP24" s="135" t="s">
        <v>29</v>
      </c>
      <c r="SWQ24" s="135"/>
      <c r="SWR24" s="135"/>
      <c r="SWS24" s="135"/>
      <c r="SWT24" s="135"/>
      <c r="SWX24" s="135" t="s">
        <v>29</v>
      </c>
      <c r="SWY24" s="135"/>
      <c r="SWZ24" s="135"/>
      <c r="SXA24" s="135"/>
      <c r="SXB24" s="135"/>
      <c r="SXF24" s="135" t="s">
        <v>29</v>
      </c>
      <c r="SXG24" s="135"/>
      <c r="SXH24" s="135"/>
      <c r="SXI24" s="135"/>
      <c r="SXJ24" s="135"/>
      <c r="SXN24" s="135" t="s">
        <v>29</v>
      </c>
      <c r="SXO24" s="135"/>
      <c r="SXP24" s="135"/>
      <c r="SXQ24" s="135"/>
      <c r="SXR24" s="135"/>
      <c r="SXV24" s="135" t="s">
        <v>29</v>
      </c>
      <c r="SXW24" s="135"/>
      <c r="SXX24" s="135"/>
      <c r="SXY24" s="135"/>
      <c r="SXZ24" s="135"/>
      <c r="SYD24" s="135" t="s">
        <v>29</v>
      </c>
      <c r="SYE24" s="135"/>
      <c r="SYF24" s="135"/>
      <c r="SYG24" s="135"/>
      <c r="SYH24" s="135"/>
      <c r="SYL24" s="135" t="s">
        <v>29</v>
      </c>
      <c r="SYM24" s="135"/>
      <c r="SYN24" s="135"/>
      <c r="SYO24" s="135"/>
      <c r="SYP24" s="135"/>
      <c r="SYT24" s="135" t="s">
        <v>29</v>
      </c>
      <c r="SYU24" s="135"/>
      <c r="SYV24" s="135"/>
      <c r="SYW24" s="135"/>
      <c r="SYX24" s="135"/>
      <c r="SZB24" s="135" t="s">
        <v>29</v>
      </c>
      <c r="SZC24" s="135"/>
      <c r="SZD24" s="135"/>
      <c r="SZE24" s="135"/>
      <c r="SZF24" s="135"/>
      <c r="SZJ24" s="135" t="s">
        <v>29</v>
      </c>
      <c r="SZK24" s="135"/>
      <c r="SZL24" s="135"/>
      <c r="SZM24" s="135"/>
      <c r="SZN24" s="135"/>
      <c r="SZR24" s="135" t="s">
        <v>29</v>
      </c>
      <c r="SZS24" s="135"/>
      <c r="SZT24" s="135"/>
      <c r="SZU24" s="135"/>
      <c r="SZV24" s="135"/>
      <c r="SZZ24" s="135" t="s">
        <v>29</v>
      </c>
      <c r="TAA24" s="135"/>
      <c r="TAB24" s="135"/>
      <c r="TAC24" s="135"/>
      <c r="TAD24" s="135"/>
      <c r="TAH24" s="135" t="s">
        <v>29</v>
      </c>
      <c r="TAI24" s="135"/>
      <c r="TAJ24" s="135"/>
      <c r="TAK24" s="135"/>
      <c r="TAL24" s="135"/>
      <c r="TAP24" s="135" t="s">
        <v>29</v>
      </c>
      <c r="TAQ24" s="135"/>
      <c r="TAR24" s="135"/>
      <c r="TAS24" s="135"/>
      <c r="TAT24" s="135"/>
      <c r="TAX24" s="135" t="s">
        <v>29</v>
      </c>
      <c r="TAY24" s="135"/>
      <c r="TAZ24" s="135"/>
      <c r="TBA24" s="135"/>
      <c r="TBB24" s="135"/>
      <c r="TBF24" s="135" t="s">
        <v>29</v>
      </c>
      <c r="TBG24" s="135"/>
      <c r="TBH24" s="135"/>
      <c r="TBI24" s="135"/>
      <c r="TBJ24" s="135"/>
      <c r="TBN24" s="135" t="s">
        <v>29</v>
      </c>
      <c r="TBO24" s="135"/>
      <c r="TBP24" s="135"/>
      <c r="TBQ24" s="135"/>
      <c r="TBR24" s="135"/>
      <c r="TBV24" s="135" t="s">
        <v>29</v>
      </c>
      <c r="TBW24" s="135"/>
      <c r="TBX24" s="135"/>
      <c r="TBY24" s="135"/>
      <c r="TBZ24" s="135"/>
      <c r="TCD24" s="135" t="s">
        <v>29</v>
      </c>
      <c r="TCE24" s="135"/>
      <c r="TCF24" s="135"/>
      <c r="TCG24" s="135"/>
      <c r="TCH24" s="135"/>
      <c r="TCL24" s="135" t="s">
        <v>29</v>
      </c>
      <c r="TCM24" s="135"/>
      <c r="TCN24" s="135"/>
      <c r="TCO24" s="135"/>
      <c r="TCP24" s="135"/>
      <c r="TCT24" s="135" t="s">
        <v>29</v>
      </c>
      <c r="TCU24" s="135"/>
      <c r="TCV24" s="135"/>
      <c r="TCW24" s="135"/>
      <c r="TCX24" s="135"/>
      <c r="TDB24" s="135" t="s">
        <v>29</v>
      </c>
      <c r="TDC24" s="135"/>
      <c r="TDD24" s="135"/>
      <c r="TDE24" s="135"/>
      <c r="TDF24" s="135"/>
      <c r="TDJ24" s="135" t="s">
        <v>29</v>
      </c>
      <c r="TDK24" s="135"/>
      <c r="TDL24" s="135"/>
      <c r="TDM24" s="135"/>
      <c r="TDN24" s="135"/>
      <c r="TDR24" s="135" t="s">
        <v>29</v>
      </c>
      <c r="TDS24" s="135"/>
      <c r="TDT24" s="135"/>
      <c r="TDU24" s="135"/>
      <c r="TDV24" s="135"/>
      <c r="TDZ24" s="135" t="s">
        <v>29</v>
      </c>
      <c r="TEA24" s="135"/>
      <c r="TEB24" s="135"/>
      <c r="TEC24" s="135"/>
      <c r="TED24" s="135"/>
      <c r="TEH24" s="135" t="s">
        <v>29</v>
      </c>
      <c r="TEI24" s="135"/>
      <c r="TEJ24" s="135"/>
      <c r="TEK24" s="135"/>
      <c r="TEL24" s="135"/>
      <c r="TEP24" s="135" t="s">
        <v>29</v>
      </c>
      <c r="TEQ24" s="135"/>
      <c r="TER24" s="135"/>
      <c r="TES24" s="135"/>
      <c r="TET24" s="135"/>
      <c r="TEX24" s="135" t="s">
        <v>29</v>
      </c>
      <c r="TEY24" s="135"/>
      <c r="TEZ24" s="135"/>
      <c r="TFA24" s="135"/>
      <c r="TFB24" s="135"/>
      <c r="TFF24" s="135" t="s">
        <v>29</v>
      </c>
      <c r="TFG24" s="135"/>
      <c r="TFH24" s="135"/>
      <c r="TFI24" s="135"/>
      <c r="TFJ24" s="135"/>
      <c r="TFN24" s="135" t="s">
        <v>29</v>
      </c>
      <c r="TFO24" s="135"/>
      <c r="TFP24" s="135"/>
      <c r="TFQ24" s="135"/>
      <c r="TFR24" s="135"/>
      <c r="TFV24" s="135" t="s">
        <v>29</v>
      </c>
      <c r="TFW24" s="135"/>
      <c r="TFX24" s="135"/>
      <c r="TFY24" s="135"/>
      <c r="TFZ24" s="135"/>
      <c r="TGD24" s="135" t="s">
        <v>29</v>
      </c>
      <c r="TGE24" s="135"/>
      <c r="TGF24" s="135"/>
      <c r="TGG24" s="135"/>
      <c r="TGH24" s="135"/>
      <c r="TGL24" s="135" t="s">
        <v>29</v>
      </c>
      <c r="TGM24" s="135"/>
      <c r="TGN24" s="135"/>
      <c r="TGO24" s="135"/>
      <c r="TGP24" s="135"/>
      <c r="TGT24" s="135" t="s">
        <v>29</v>
      </c>
      <c r="TGU24" s="135"/>
      <c r="TGV24" s="135"/>
      <c r="TGW24" s="135"/>
      <c r="TGX24" s="135"/>
      <c r="THB24" s="135" t="s">
        <v>29</v>
      </c>
      <c r="THC24" s="135"/>
      <c r="THD24" s="135"/>
      <c r="THE24" s="135"/>
      <c r="THF24" s="135"/>
      <c r="THJ24" s="135" t="s">
        <v>29</v>
      </c>
      <c r="THK24" s="135"/>
      <c r="THL24" s="135"/>
      <c r="THM24" s="135"/>
      <c r="THN24" s="135"/>
      <c r="THR24" s="135" t="s">
        <v>29</v>
      </c>
      <c r="THS24" s="135"/>
      <c r="THT24" s="135"/>
      <c r="THU24" s="135"/>
      <c r="THV24" s="135"/>
      <c r="THZ24" s="135" t="s">
        <v>29</v>
      </c>
      <c r="TIA24" s="135"/>
      <c r="TIB24" s="135"/>
      <c r="TIC24" s="135"/>
      <c r="TID24" s="135"/>
      <c r="TIH24" s="135" t="s">
        <v>29</v>
      </c>
      <c r="TII24" s="135"/>
      <c r="TIJ24" s="135"/>
      <c r="TIK24" s="135"/>
      <c r="TIL24" s="135"/>
      <c r="TIP24" s="135" t="s">
        <v>29</v>
      </c>
      <c r="TIQ24" s="135"/>
      <c r="TIR24" s="135"/>
      <c r="TIS24" s="135"/>
      <c r="TIT24" s="135"/>
      <c r="TIX24" s="135" t="s">
        <v>29</v>
      </c>
      <c r="TIY24" s="135"/>
      <c r="TIZ24" s="135"/>
      <c r="TJA24" s="135"/>
      <c r="TJB24" s="135"/>
      <c r="TJF24" s="135" t="s">
        <v>29</v>
      </c>
      <c r="TJG24" s="135"/>
      <c r="TJH24" s="135"/>
      <c r="TJI24" s="135"/>
      <c r="TJJ24" s="135"/>
      <c r="TJN24" s="135" t="s">
        <v>29</v>
      </c>
      <c r="TJO24" s="135"/>
      <c r="TJP24" s="135"/>
      <c r="TJQ24" s="135"/>
      <c r="TJR24" s="135"/>
      <c r="TJV24" s="135" t="s">
        <v>29</v>
      </c>
      <c r="TJW24" s="135"/>
      <c r="TJX24" s="135"/>
      <c r="TJY24" s="135"/>
      <c r="TJZ24" s="135"/>
      <c r="TKD24" s="135" t="s">
        <v>29</v>
      </c>
      <c r="TKE24" s="135"/>
      <c r="TKF24" s="135"/>
      <c r="TKG24" s="135"/>
      <c r="TKH24" s="135"/>
      <c r="TKL24" s="135" t="s">
        <v>29</v>
      </c>
      <c r="TKM24" s="135"/>
      <c r="TKN24" s="135"/>
      <c r="TKO24" s="135"/>
      <c r="TKP24" s="135"/>
      <c r="TKT24" s="135" t="s">
        <v>29</v>
      </c>
      <c r="TKU24" s="135"/>
      <c r="TKV24" s="135"/>
      <c r="TKW24" s="135"/>
      <c r="TKX24" s="135"/>
      <c r="TLB24" s="135" t="s">
        <v>29</v>
      </c>
      <c r="TLC24" s="135"/>
      <c r="TLD24" s="135"/>
      <c r="TLE24" s="135"/>
      <c r="TLF24" s="135"/>
      <c r="TLJ24" s="135" t="s">
        <v>29</v>
      </c>
      <c r="TLK24" s="135"/>
      <c r="TLL24" s="135"/>
      <c r="TLM24" s="135"/>
      <c r="TLN24" s="135"/>
      <c r="TLR24" s="135" t="s">
        <v>29</v>
      </c>
      <c r="TLS24" s="135"/>
      <c r="TLT24" s="135"/>
      <c r="TLU24" s="135"/>
      <c r="TLV24" s="135"/>
      <c r="TLZ24" s="135" t="s">
        <v>29</v>
      </c>
      <c r="TMA24" s="135"/>
      <c r="TMB24" s="135"/>
      <c r="TMC24" s="135"/>
      <c r="TMD24" s="135"/>
      <c r="TMH24" s="135" t="s">
        <v>29</v>
      </c>
      <c r="TMI24" s="135"/>
      <c r="TMJ24" s="135"/>
      <c r="TMK24" s="135"/>
      <c r="TML24" s="135"/>
      <c r="TMP24" s="135" t="s">
        <v>29</v>
      </c>
      <c r="TMQ24" s="135"/>
      <c r="TMR24" s="135"/>
      <c r="TMS24" s="135"/>
      <c r="TMT24" s="135"/>
      <c r="TMX24" s="135" t="s">
        <v>29</v>
      </c>
      <c r="TMY24" s="135"/>
      <c r="TMZ24" s="135"/>
      <c r="TNA24" s="135"/>
      <c r="TNB24" s="135"/>
      <c r="TNF24" s="135" t="s">
        <v>29</v>
      </c>
      <c r="TNG24" s="135"/>
      <c r="TNH24" s="135"/>
      <c r="TNI24" s="135"/>
      <c r="TNJ24" s="135"/>
      <c r="TNN24" s="135" t="s">
        <v>29</v>
      </c>
      <c r="TNO24" s="135"/>
      <c r="TNP24" s="135"/>
      <c r="TNQ24" s="135"/>
      <c r="TNR24" s="135"/>
      <c r="TNV24" s="135" t="s">
        <v>29</v>
      </c>
      <c r="TNW24" s="135"/>
      <c r="TNX24" s="135"/>
      <c r="TNY24" s="135"/>
      <c r="TNZ24" s="135"/>
      <c r="TOD24" s="135" t="s">
        <v>29</v>
      </c>
      <c r="TOE24" s="135"/>
      <c r="TOF24" s="135"/>
      <c r="TOG24" s="135"/>
      <c r="TOH24" s="135"/>
      <c r="TOL24" s="135" t="s">
        <v>29</v>
      </c>
      <c r="TOM24" s="135"/>
      <c r="TON24" s="135"/>
      <c r="TOO24" s="135"/>
      <c r="TOP24" s="135"/>
      <c r="TOT24" s="135" t="s">
        <v>29</v>
      </c>
      <c r="TOU24" s="135"/>
      <c r="TOV24" s="135"/>
      <c r="TOW24" s="135"/>
      <c r="TOX24" s="135"/>
      <c r="TPB24" s="135" t="s">
        <v>29</v>
      </c>
      <c r="TPC24" s="135"/>
      <c r="TPD24" s="135"/>
      <c r="TPE24" s="135"/>
      <c r="TPF24" s="135"/>
      <c r="TPJ24" s="135" t="s">
        <v>29</v>
      </c>
      <c r="TPK24" s="135"/>
      <c r="TPL24" s="135"/>
      <c r="TPM24" s="135"/>
      <c r="TPN24" s="135"/>
      <c r="TPR24" s="135" t="s">
        <v>29</v>
      </c>
      <c r="TPS24" s="135"/>
      <c r="TPT24" s="135"/>
      <c r="TPU24" s="135"/>
      <c r="TPV24" s="135"/>
      <c r="TPZ24" s="135" t="s">
        <v>29</v>
      </c>
      <c r="TQA24" s="135"/>
      <c r="TQB24" s="135"/>
      <c r="TQC24" s="135"/>
      <c r="TQD24" s="135"/>
      <c r="TQH24" s="135" t="s">
        <v>29</v>
      </c>
      <c r="TQI24" s="135"/>
      <c r="TQJ24" s="135"/>
      <c r="TQK24" s="135"/>
      <c r="TQL24" s="135"/>
      <c r="TQP24" s="135" t="s">
        <v>29</v>
      </c>
      <c r="TQQ24" s="135"/>
      <c r="TQR24" s="135"/>
      <c r="TQS24" s="135"/>
      <c r="TQT24" s="135"/>
      <c r="TQX24" s="135" t="s">
        <v>29</v>
      </c>
      <c r="TQY24" s="135"/>
      <c r="TQZ24" s="135"/>
      <c r="TRA24" s="135"/>
      <c r="TRB24" s="135"/>
      <c r="TRF24" s="135" t="s">
        <v>29</v>
      </c>
      <c r="TRG24" s="135"/>
      <c r="TRH24" s="135"/>
      <c r="TRI24" s="135"/>
      <c r="TRJ24" s="135"/>
      <c r="TRN24" s="135" t="s">
        <v>29</v>
      </c>
      <c r="TRO24" s="135"/>
      <c r="TRP24" s="135"/>
      <c r="TRQ24" s="135"/>
      <c r="TRR24" s="135"/>
      <c r="TRV24" s="135" t="s">
        <v>29</v>
      </c>
      <c r="TRW24" s="135"/>
      <c r="TRX24" s="135"/>
      <c r="TRY24" s="135"/>
      <c r="TRZ24" s="135"/>
      <c r="TSD24" s="135" t="s">
        <v>29</v>
      </c>
      <c r="TSE24" s="135"/>
      <c r="TSF24" s="135"/>
      <c r="TSG24" s="135"/>
      <c r="TSH24" s="135"/>
      <c r="TSL24" s="135" t="s">
        <v>29</v>
      </c>
      <c r="TSM24" s="135"/>
      <c r="TSN24" s="135"/>
      <c r="TSO24" s="135"/>
      <c r="TSP24" s="135"/>
      <c r="TST24" s="135" t="s">
        <v>29</v>
      </c>
      <c r="TSU24" s="135"/>
      <c r="TSV24" s="135"/>
      <c r="TSW24" s="135"/>
      <c r="TSX24" s="135"/>
      <c r="TTB24" s="135" t="s">
        <v>29</v>
      </c>
      <c r="TTC24" s="135"/>
      <c r="TTD24" s="135"/>
      <c r="TTE24" s="135"/>
      <c r="TTF24" s="135"/>
      <c r="TTJ24" s="135" t="s">
        <v>29</v>
      </c>
      <c r="TTK24" s="135"/>
      <c r="TTL24" s="135"/>
      <c r="TTM24" s="135"/>
      <c r="TTN24" s="135"/>
      <c r="TTR24" s="135" t="s">
        <v>29</v>
      </c>
      <c r="TTS24" s="135"/>
      <c r="TTT24" s="135"/>
      <c r="TTU24" s="135"/>
      <c r="TTV24" s="135"/>
      <c r="TTZ24" s="135" t="s">
        <v>29</v>
      </c>
      <c r="TUA24" s="135"/>
      <c r="TUB24" s="135"/>
      <c r="TUC24" s="135"/>
      <c r="TUD24" s="135"/>
      <c r="TUH24" s="135" t="s">
        <v>29</v>
      </c>
      <c r="TUI24" s="135"/>
      <c r="TUJ24" s="135"/>
      <c r="TUK24" s="135"/>
      <c r="TUL24" s="135"/>
      <c r="TUP24" s="135" t="s">
        <v>29</v>
      </c>
      <c r="TUQ24" s="135"/>
      <c r="TUR24" s="135"/>
      <c r="TUS24" s="135"/>
      <c r="TUT24" s="135"/>
      <c r="TUX24" s="135" t="s">
        <v>29</v>
      </c>
      <c r="TUY24" s="135"/>
      <c r="TUZ24" s="135"/>
      <c r="TVA24" s="135"/>
      <c r="TVB24" s="135"/>
      <c r="TVF24" s="135" t="s">
        <v>29</v>
      </c>
      <c r="TVG24" s="135"/>
      <c r="TVH24" s="135"/>
      <c r="TVI24" s="135"/>
      <c r="TVJ24" s="135"/>
      <c r="TVN24" s="135" t="s">
        <v>29</v>
      </c>
      <c r="TVO24" s="135"/>
      <c r="TVP24" s="135"/>
      <c r="TVQ24" s="135"/>
      <c r="TVR24" s="135"/>
      <c r="TVV24" s="135" t="s">
        <v>29</v>
      </c>
      <c r="TVW24" s="135"/>
      <c r="TVX24" s="135"/>
      <c r="TVY24" s="135"/>
      <c r="TVZ24" s="135"/>
      <c r="TWD24" s="135" t="s">
        <v>29</v>
      </c>
      <c r="TWE24" s="135"/>
      <c r="TWF24" s="135"/>
      <c r="TWG24" s="135"/>
      <c r="TWH24" s="135"/>
      <c r="TWL24" s="135" t="s">
        <v>29</v>
      </c>
      <c r="TWM24" s="135"/>
      <c r="TWN24" s="135"/>
      <c r="TWO24" s="135"/>
      <c r="TWP24" s="135"/>
      <c r="TWT24" s="135" t="s">
        <v>29</v>
      </c>
      <c r="TWU24" s="135"/>
      <c r="TWV24" s="135"/>
      <c r="TWW24" s="135"/>
      <c r="TWX24" s="135"/>
      <c r="TXB24" s="135" t="s">
        <v>29</v>
      </c>
      <c r="TXC24" s="135"/>
      <c r="TXD24" s="135"/>
      <c r="TXE24" s="135"/>
      <c r="TXF24" s="135"/>
      <c r="TXJ24" s="135" t="s">
        <v>29</v>
      </c>
      <c r="TXK24" s="135"/>
      <c r="TXL24" s="135"/>
      <c r="TXM24" s="135"/>
      <c r="TXN24" s="135"/>
      <c r="TXR24" s="135" t="s">
        <v>29</v>
      </c>
      <c r="TXS24" s="135"/>
      <c r="TXT24" s="135"/>
      <c r="TXU24" s="135"/>
      <c r="TXV24" s="135"/>
      <c r="TXZ24" s="135" t="s">
        <v>29</v>
      </c>
      <c r="TYA24" s="135"/>
      <c r="TYB24" s="135"/>
      <c r="TYC24" s="135"/>
      <c r="TYD24" s="135"/>
      <c r="TYH24" s="135" t="s">
        <v>29</v>
      </c>
      <c r="TYI24" s="135"/>
      <c r="TYJ24" s="135"/>
      <c r="TYK24" s="135"/>
      <c r="TYL24" s="135"/>
      <c r="TYP24" s="135" t="s">
        <v>29</v>
      </c>
      <c r="TYQ24" s="135"/>
      <c r="TYR24" s="135"/>
      <c r="TYS24" s="135"/>
      <c r="TYT24" s="135"/>
      <c r="TYX24" s="135" t="s">
        <v>29</v>
      </c>
      <c r="TYY24" s="135"/>
      <c r="TYZ24" s="135"/>
      <c r="TZA24" s="135"/>
      <c r="TZB24" s="135"/>
      <c r="TZF24" s="135" t="s">
        <v>29</v>
      </c>
      <c r="TZG24" s="135"/>
      <c r="TZH24" s="135"/>
      <c r="TZI24" s="135"/>
      <c r="TZJ24" s="135"/>
      <c r="TZN24" s="135" t="s">
        <v>29</v>
      </c>
      <c r="TZO24" s="135"/>
      <c r="TZP24" s="135"/>
      <c r="TZQ24" s="135"/>
      <c r="TZR24" s="135"/>
      <c r="TZV24" s="135" t="s">
        <v>29</v>
      </c>
      <c r="TZW24" s="135"/>
      <c r="TZX24" s="135"/>
      <c r="TZY24" s="135"/>
      <c r="TZZ24" s="135"/>
      <c r="UAD24" s="135" t="s">
        <v>29</v>
      </c>
      <c r="UAE24" s="135"/>
      <c r="UAF24" s="135"/>
      <c r="UAG24" s="135"/>
      <c r="UAH24" s="135"/>
      <c r="UAL24" s="135" t="s">
        <v>29</v>
      </c>
      <c r="UAM24" s="135"/>
      <c r="UAN24" s="135"/>
      <c r="UAO24" s="135"/>
      <c r="UAP24" s="135"/>
      <c r="UAT24" s="135" t="s">
        <v>29</v>
      </c>
      <c r="UAU24" s="135"/>
      <c r="UAV24" s="135"/>
      <c r="UAW24" s="135"/>
      <c r="UAX24" s="135"/>
      <c r="UBB24" s="135" t="s">
        <v>29</v>
      </c>
      <c r="UBC24" s="135"/>
      <c r="UBD24" s="135"/>
      <c r="UBE24" s="135"/>
      <c r="UBF24" s="135"/>
      <c r="UBJ24" s="135" t="s">
        <v>29</v>
      </c>
      <c r="UBK24" s="135"/>
      <c r="UBL24" s="135"/>
      <c r="UBM24" s="135"/>
      <c r="UBN24" s="135"/>
      <c r="UBR24" s="135" t="s">
        <v>29</v>
      </c>
      <c r="UBS24" s="135"/>
      <c r="UBT24" s="135"/>
      <c r="UBU24" s="135"/>
      <c r="UBV24" s="135"/>
      <c r="UBZ24" s="135" t="s">
        <v>29</v>
      </c>
      <c r="UCA24" s="135"/>
      <c r="UCB24" s="135"/>
      <c r="UCC24" s="135"/>
      <c r="UCD24" s="135"/>
      <c r="UCH24" s="135" t="s">
        <v>29</v>
      </c>
      <c r="UCI24" s="135"/>
      <c r="UCJ24" s="135"/>
      <c r="UCK24" s="135"/>
      <c r="UCL24" s="135"/>
      <c r="UCP24" s="135" t="s">
        <v>29</v>
      </c>
      <c r="UCQ24" s="135"/>
      <c r="UCR24" s="135"/>
      <c r="UCS24" s="135"/>
      <c r="UCT24" s="135"/>
      <c r="UCX24" s="135" t="s">
        <v>29</v>
      </c>
      <c r="UCY24" s="135"/>
      <c r="UCZ24" s="135"/>
      <c r="UDA24" s="135"/>
      <c r="UDB24" s="135"/>
      <c r="UDF24" s="135" t="s">
        <v>29</v>
      </c>
      <c r="UDG24" s="135"/>
      <c r="UDH24" s="135"/>
      <c r="UDI24" s="135"/>
      <c r="UDJ24" s="135"/>
      <c r="UDN24" s="135" t="s">
        <v>29</v>
      </c>
      <c r="UDO24" s="135"/>
      <c r="UDP24" s="135"/>
      <c r="UDQ24" s="135"/>
      <c r="UDR24" s="135"/>
      <c r="UDV24" s="135" t="s">
        <v>29</v>
      </c>
      <c r="UDW24" s="135"/>
      <c r="UDX24" s="135"/>
      <c r="UDY24" s="135"/>
      <c r="UDZ24" s="135"/>
      <c r="UED24" s="135" t="s">
        <v>29</v>
      </c>
      <c r="UEE24" s="135"/>
      <c r="UEF24" s="135"/>
      <c r="UEG24" s="135"/>
      <c r="UEH24" s="135"/>
      <c r="UEL24" s="135" t="s">
        <v>29</v>
      </c>
      <c r="UEM24" s="135"/>
      <c r="UEN24" s="135"/>
      <c r="UEO24" s="135"/>
      <c r="UEP24" s="135"/>
      <c r="UET24" s="135" t="s">
        <v>29</v>
      </c>
      <c r="UEU24" s="135"/>
      <c r="UEV24" s="135"/>
      <c r="UEW24" s="135"/>
      <c r="UEX24" s="135"/>
      <c r="UFB24" s="135" t="s">
        <v>29</v>
      </c>
      <c r="UFC24" s="135"/>
      <c r="UFD24" s="135"/>
      <c r="UFE24" s="135"/>
      <c r="UFF24" s="135"/>
      <c r="UFJ24" s="135" t="s">
        <v>29</v>
      </c>
      <c r="UFK24" s="135"/>
      <c r="UFL24" s="135"/>
      <c r="UFM24" s="135"/>
      <c r="UFN24" s="135"/>
      <c r="UFR24" s="135" t="s">
        <v>29</v>
      </c>
      <c r="UFS24" s="135"/>
      <c r="UFT24" s="135"/>
      <c r="UFU24" s="135"/>
      <c r="UFV24" s="135"/>
      <c r="UFZ24" s="135" t="s">
        <v>29</v>
      </c>
      <c r="UGA24" s="135"/>
      <c r="UGB24" s="135"/>
      <c r="UGC24" s="135"/>
      <c r="UGD24" s="135"/>
      <c r="UGH24" s="135" t="s">
        <v>29</v>
      </c>
      <c r="UGI24" s="135"/>
      <c r="UGJ24" s="135"/>
      <c r="UGK24" s="135"/>
      <c r="UGL24" s="135"/>
      <c r="UGP24" s="135" t="s">
        <v>29</v>
      </c>
      <c r="UGQ24" s="135"/>
      <c r="UGR24" s="135"/>
      <c r="UGS24" s="135"/>
      <c r="UGT24" s="135"/>
      <c r="UGX24" s="135" t="s">
        <v>29</v>
      </c>
      <c r="UGY24" s="135"/>
      <c r="UGZ24" s="135"/>
      <c r="UHA24" s="135"/>
      <c r="UHB24" s="135"/>
      <c r="UHF24" s="135" t="s">
        <v>29</v>
      </c>
      <c r="UHG24" s="135"/>
      <c r="UHH24" s="135"/>
      <c r="UHI24" s="135"/>
      <c r="UHJ24" s="135"/>
      <c r="UHN24" s="135" t="s">
        <v>29</v>
      </c>
      <c r="UHO24" s="135"/>
      <c r="UHP24" s="135"/>
      <c r="UHQ24" s="135"/>
      <c r="UHR24" s="135"/>
      <c r="UHV24" s="135" t="s">
        <v>29</v>
      </c>
      <c r="UHW24" s="135"/>
      <c r="UHX24" s="135"/>
      <c r="UHY24" s="135"/>
      <c r="UHZ24" s="135"/>
      <c r="UID24" s="135" t="s">
        <v>29</v>
      </c>
      <c r="UIE24" s="135"/>
      <c r="UIF24" s="135"/>
      <c r="UIG24" s="135"/>
      <c r="UIH24" s="135"/>
      <c r="UIL24" s="135" t="s">
        <v>29</v>
      </c>
      <c r="UIM24" s="135"/>
      <c r="UIN24" s="135"/>
      <c r="UIO24" s="135"/>
      <c r="UIP24" s="135"/>
      <c r="UIT24" s="135" t="s">
        <v>29</v>
      </c>
      <c r="UIU24" s="135"/>
      <c r="UIV24" s="135"/>
      <c r="UIW24" s="135"/>
      <c r="UIX24" s="135"/>
      <c r="UJB24" s="135" t="s">
        <v>29</v>
      </c>
      <c r="UJC24" s="135"/>
      <c r="UJD24" s="135"/>
      <c r="UJE24" s="135"/>
      <c r="UJF24" s="135"/>
      <c r="UJJ24" s="135" t="s">
        <v>29</v>
      </c>
      <c r="UJK24" s="135"/>
      <c r="UJL24" s="135"/>
      <c r="UJM24" s="135"/>
      <c r="UJN24" s="135"/>
      <c r="UJR24" s="135" t="s">
        <v>29</v>
      </c>
      <c r="UJS24" s="135"/>
      <c r="UJT24" s="135"/>
      <c r="UJU24" s="135"/>
      <c r="UJV24" s="135"/>
      <c r="UJZ24" s="135" t="s">
        <v>29</v>
      </c>
      <c r="UKA24" s="135"/>
      <c r="UKB24" s="135"/>
      <c r="UKC24" s="135"/>
      <c r="UKD24" s="135"/>
      <c r="UKH24" s="135" t="s">
        <v>29</v>
      </c>
      <c r="UKI24" s="135"/>
      <c r="UKJ24" s="135"/>
      <c r="UKK24" s="135"/>
      <c r="UKL24" s="135"/>
      <c r="UKP24" s="135" t="s">
        <v>29</v>
      </c>
      <c r="UKQ24" s="135"/>
      <c r="UKR24" s="135"/>
      <c r="UKS24" s="135"/>
      <c r="UKT24" s="135"/>
      <c r="UKX24" s="135" t="s">
        <v>29</v>
      </c>
      <c r="UKY24" s="135"/>
      <c r="UKZ24" s="135"/>
      <c r="ULA24" s="135"/>
      <c r="ULB24" s="135"/>
      <c r="ULF24" s="135" t="s">
        <v>29</v>
      </c>
      <c r="ULG24" s="135"/>
      <c r="ULH24" s="135"/>
      <c r="ULI24" s="135"/>
      <c r="ULJ24" s="135"/>
      <c r="ULN24" s="135" t="s">
        <v>29</v>
      </c>
      <c r="ULO24" s="135"/>
      <c r="ULP24" s="135"/>
      <c r="ULQ24" s="135"/>
      <c r="ULR24" s="135"/>
      <c r="ULV24" s="135" t="s">
        <v>29</v>
      </c>
      <c r="ULW24" s="135"/>
      <c r="ULX24" s="135"/>
      <c r="ULY24" s="135"/>
      <c r="ULZ24" s="135"/>
      <c r="UMD24" s="135" t="s">
        <v>29</v>
      </c>
      <c r="UME24" s="135"/>
      <c r="UMF24" s="135"/>
      <c r="UMG24" s="135"/>
      <c r="UMH24" s="135"/>
      <c r="UML24" s="135" t="s">
        <v>29</v>
      </c>
      <c r="UMM24" s="135"/>
      <c r="UMN24" s="135"/>
      <c r="UMO24" s="135"/>
      <c r="UMP24" s="135"/>
      <c r="UMT24" s="135" t="s">
        <v>29</v>
      </c>
      <c r="UMU24" s="135"/>
      <c r="UMV24" s="135"/>
      <c r="UMW24" s="135"/>
      <c r="UMX24" s="135"/>
      <c r="UNB24" s="135" t="s">
        <v>29</v>
      </c>
      <c r="UNC24" s="135"/>
      <c r="UND24" s="135"/>
      <c r="UNE24" s="135"/>
      <c r="UNF24" s="135"/>
      <c r="UNJ24" s="135" t="s">
        <v>29</v>
      </c>
      <c r="UNK24" s="135"/>
      <c r="UNL24" s="135"/>
      <c r="UNM24" s="135"/>
      <c r="UNN24" s="135"/>
      <c r="UNR24" s="135" t="s">
        <v>29</v>
      </c>
      <c r="UNS24" s="135"/>
      <c r="UNT24" s="135"/>
      <c r="UNU24" s="135"/>
      <c r="UNV24" s="135"/>
      <c r="UNZ24" s="135" t="s">
        <v>29</v>
      </c>
      <c r="UOA24" s="135"/>
      <c r="UOB24" s="135"/>
      <c r="UOC24" s="135"/>
      <c r="UOD24" s="135"/>
      <c r="UOH24" s="135" t="s">
        <v>29</v>
      </c>
      <c r="UOI24" s="135"/>
      <c r="UOJ24" s="135"/>
      <c r="UOK24" s="135"/>
      <c r="UOL24" s="135"/>
      <c r="UOP24" s="135" t="s">
        <v>29</v>
      </c>
      <c r="UOQ24" s="135"/>
      <c r="UOR24" s="135"/>
      <c r="UOS24" s="135"/>
      <c r="UOT24" s="135"/>
      <c r="UOX24" s="135" t="s">
        <v>29</v>
      </c>
      <c r="UOY24" s="135"/>
      <c r="UOZ24" s="135"/>
      <c r="UPA24" s="135"/>
      <c r="UPB24" s="135"/>
      <c r="UPF24" s="135" t="s">
        <v>29</v>
      </c>
      <c r="UPG24" s="135"/>
      <c r="UPH24" s="135"/>
      <c r="UPI24" s="135"/>
      <c r="UPJ24" s="135"/>
      <c r="UPN24" s="135" t="s">
        <v>29</v>
      </c>
      <c r="UPO24" s="135"/>
      <c r="UPP24" s="135"/>
      <c r="UPQ24" s="135"/>
      <c r="UPR24" s="135"/>
      <c r="UPV24" s="135" t="s">
        <v>29</v>
      </c>
      <c r="UPW24" s="135"/>
      <c r="UPX24" s="135"/>
      <c r="UPY24" s="135"/>
      <c r="UPZ24" s="135"/>
      <c r="UQD24" s="135" t="s">
        <v>29</v>
      </c>
      <c r="UQE24" s="135"/>
      <c r="UQF24" s="135"/>
      <c r="UQG24" s="135"/>
      <c r="UQH24" s="135"/>
      <c r="UQL24" s="135" t="s">
        <v>29</v>
      </c>
      <c r="UQM24" s="135"/>
      <c r="UQN24" s="135"/>
      <c r="UQO24" s="135"/>
      <c r="UQP24" s="135"/>
      <c r="UQT24" s="135" t="s">
        <v>29</v>
      </c>
      <c r="UQU24" s="135"/>
      <c r="UQV24" s="135"/>
      <c r="UQW24" s="135"/>
      <c r="UQX24" s="135"/>
      <c r="URB24" s="135" t="s">
        <v>29</v>
      </c>
      <c r="URC24" s="135"/>
      <c r="URD24" s="135"/>
      <c r="URE24" s="135"/>
      <c r="URF24" s="135"/>
      <c r="URJ24" s="135" t="s">
        <v>29</v>
      </c>
      <c r="URK24" s="135"/>
      <c r="URL24" s="135"/>
      <c r="URM24" s="135"/>
      <c r="URN24" s="135"/>
      <c r="URR24" s="135" t="s">
        <v>29</v>
      </c>
      <c r="URS24" s="135"/>
      <c r="URT24" s="135"/>
      <c r="URU24" s="135"/>
      <c r="URV24" s="135"/>
      <c r="URZ24" s="135" t="s">
        <v>29</v>
      </c>
      <c r="USA24" s="135"/>
      <c r="USB24" s="135"/>
      <c r="USC24" s="135"/>
      <c r="USD24" s="135"/>
      <c r="USH24" s="135" t="s">
        <v>29</v>
      </c>
      <c r="USI24" s="135"/>
      <c r="USJ24" s="135"/>
      <c r="USK24" s="135"/>
      <c r="USL24" s="135"/>
      <c r="USP24" s="135" t="s">
        <v>29</v>
      </c>
      <c r="USQ24" s="135"/>
      <c r="USR24" s="135"/>
      <c r="USS24" s="135"/>
      <c r="UST24" s="135"/>
      <c r="USX24" s="135" t="s">
        <v>29</v>
      </c>
      <c r="USY24" s="135"/>
      <c r="USZ24" s="135"/>
      <c r="UTA24" s="135"/>
      <c r="UTB24" s="135"/>
      <c r="UTF24" s="135" t="s">
        <v>29</v>
      </c>
      <c r="UTG24" s="135"/>
      <c r="UTH24" s="135"/>
      <c r="UTI24" s="135"/>
      <c r="UTJ24" s="135"/>
      <c r="UTN24" s="135" t="s">
        <v>29</v>
      </c>
      <c r="UTO24" s="135"/>
      <c r="UTP24" s="135"/>
      <c r="UTQ24" s="135"/>
      <c r="UTR24" s="135"/>
      <c r="UTV24" s="135" t="s">
        <v>29</v>
      </c>
      <c r="UTW24" s="135"/>
      <c r="UTX24" s="135"/>
      <c r="UTY24" s="135"/>
      <c r="UTZ24" s="135"/>
      <c r="UUD24" s="135" t="s">
        <v>29</v>
      </c>
      <c r="UUE24" s="135"/>
      <c r="UUF24" s="135"/>
      <c r="UUG24" s="135"/>
      <c r="UUH24" s="135"/>
      <c r="UUL24" s="135" t="s">
        <v>29</v>
      </c>
      <c r="UUM24" s="135"/>
      <c r="UUN24" s="135"/>
      <c r="UUO24" s="135"/>
      <c r="UUP24" s="135"/>
      <c r="UUT24" s="135" t="s">
        <v>29</v>
      </c>
      <c r="UUU24" s="135"/>
      <c r="UUV24" s="135"/>
      <c r="UUW24" s="135"/>
      <c r="UUX24" s="135"/>
      <c r="UVB24" s="135" t="s">
        <v>29</v>
      </c>
      <c r="UVC24" s="135"/>
      <c r="UVD24" s="135"/>
      <c r="UVE24" s="135"/>
      <c r="UVF24" s="135"/>
      <c r="UVJ24" s="135" t="s">
        <v>29</v>
      </c>
      <c r="UVK24" s="135"/>
      <c r="UVL24" s="135"/>
      <c r="UVM24" s="135"/>
      <c r="UVN24" s="135"/>
      <c r="UVR24" s="135" t="s">
        <v>29</v>
      </c>
      <c r="UVS24" s="135"/>
      <c r="UVT24" s="135"/>
      <c r="UVU24" s="135"/>
      <c r="UVV24" s="135"/>
      <c r="UVZ24" s="135" t="s">
        <v>29</v>
      </c>
      <c r="UWA24" s="135"/>
      <c r="UWB24" s="135"/>
      <c r="UWC24" s="135"/>
      <c r="UWD24" s="135"/>
      <c r="UWH24" s="135" t="s">
        <v>29</v>
      </c>
      <c r="UWI24" s="135"/>
      <c r="UWJ24" s="135"/>
      <c r="UWK24" s="135"/>
      <c r="UWL24" s="135"/>
      <c r="UWP24" s="135" t="s">
        <v>29</v>
      </c>
      <c r="UWQ24" s="135"/>
      <c r="UWR24" s="135"/>
      <c r="UWS24" s="135"/>
      <c r="UWT24" s="135"/>
      <c r="UWX24" s="135" t="s">
        <v>29</v>
      </c>
      <c r="UWY24" s="135"/>
      <c r="UWZ24" s="135"/>
      <c r="UXA24" s="135"/>
      <c r="UXB24" s="135"/>
      <c r="UXF24" s="135" t="s">
        <v>29</v>
      </c>
      <c r="UXG24" s="135"/>
      <c r="UXH24" s="135"/>
      <c r="UXI24" s="135"/>
      <c r="UXJ24" s="135"/>
      <c r="UXN24" s="135" t="s">
        <v>29</v>
      </c>
      <c r="UXO24" s="135"/>
      <c r="UXP24" s="135"/>
      <c r="UXQ24" s="135"/>
      <c r="UXR24" s="135"/>
      <c r="UXV24" s="135" t="s">
        <v>29</v>
      </c>
      <c r="UXW24" s="135"/>
      <c r="UXX24" s="135"/>
      <c r="UXY24" s="135"/>
      <c r="UXZ24" s="135"/>
      <c r="UYD24" s="135" t="s">
        <v>29</v>
      </c>
      <c r="UYE24" s="135"/>
      <c r="UYF24" s="135"/>
      <c r="UYG24" s="135"/>
      <c r="UYH24" s="135"/>
      <c r="UYL24" s="135" t="s">
        <v>29</v>
      </c>
      <c r="UYM24" s="135"/>
      <c r="UYN24" s="135"/>
      <c r="UYO24" s="135"/>
      <c r="UYP24" s="135"/>
      <c r="UYT24" s="135" t="s">
        <v>29</v>
      </c>
      <c r="UYU24" s="135"/>
      <c r="UYV24" s="135"/>
      <c r="UYW24" s="135"/>
      <c r="UYX24" s="135"/>
      <c r="UZB24" s="135" t="s">
        <v>29</v>
      </c>
      <c r="UZC24" s="135"/>
      <c r="UZD24" s="135"/>
      <c r="UZE24" s="135"/>
      <c r="UZF24" s="135"/>
      <c r="UZJ24" s="135" t="s">
        <v>29</v>
      </c>
      <c r="UZK24" s="135"/>
      <c r="UZL24" s="135"/>
      <c r="UZM24" s="135"/>
      <c r="UZN24" s="135"/>
      <c r="UZR24" s="135" t="s">
        <v>29</v>
      </c>
      <c r="UZS24" s="135"/>
      <c r="UZT24" s="135"/>
      <c r="UZU24" s="135"/>
      <c r="UZV24" s="135"/>
      <c r="UZZ24" s="135" t="s">
        <v>29</v>
      </c>
      <c r="VAA24" s="135"/>
      <c r="VAB24" s="135"/>
      <c r="VAC24" s="135"/>
      <c r="VAD24" s="135"/>
      <c r="VAH24" s="135" t="s">
        <v>29</v>
      </c>
      <c r="VAI24" s="135"/>
      <c r="VAJ24" s="135"/>
      <c r="VAK24" s="135"/>
      <c r="VAL24" s="135"/>
      <c r="VAP24" s="135" t="s">
        <v>29</v>
      </c>
      <c r="VAQ24" s="135"/>
      <c r="VAR24" s="135"/>
      <c r="VAS24" s="135"/>
      <c r="VAT24" s="135"/>
      <c r="VAX24" s="135" t="s">
        <v>29</v>
      </c>
      <c r="VAY24" s="135"/>
      <c r="VAZ24" s="135"/>
      <c r="VBA24" s="135"/>
      <c r="VBB24" s="135"/>
      <c r="VBF24" s="135" t="s">
        <v>29</v>
      </c>
      <c r="VBG24" s="135"/>
      <c r="VBH24" s="135"/>
      <c r="VBI24" s="135"/>
      <c r="VBJ24" s="135"/>
      <c r="VBN24" s="135" t="s">
        <v>29</v>
      </c>
      <c r="VBO24" s="135"/>
      <c r="VBP24" s="135"/>
      <c r="VBQ24" s="135"/>
      <c r="VBR24" s="135"/>
      <c r="VBV24" s="135" t="s">
        <v>29</v>
      </c>
      <c r="VBW24" s="135"/>
      <c r="VBX24" s="135"/>
      <c r="VBY24" s="135"/>
      <c r="VBZ24" s="135"/>
      <c r="VCD24" s="135" t="s">
        <v>29</v>
      </c>
      <c r="VCE24" s="135"/>
      <c r="VCF24" s="135"/>
      <c r="VCG24" s="135"/>
      <c r="VCH24" s="135"/>
      <c r="VCL24" s="135" t="s">
        <v>29</v>
      </c>
      <c r="VCM24" s="135"/>
      <c r="VCN24" s="135"/>
      <c r="VCO24" s="135"/>
      <c r="VCP24" s="135"/>
      <c r="VCT24" s="135" t="s">
        <v>29</v>
      </c>
      <c r="VCU24" s="135"/>
      <c r="VCV24" s="135"/>
      <c r="VCW24" s="135"/>
      <c r="VCX24" s="135"/>
      <c r="VDB24" s="135" t="s">
        <v>29</v>
      </c>
      <c r="VDC24" s="135"/>
      <c r="VDD24" s="135"/>
      <c r="VDE24" s="135"/>
      <c r="VDF24" s="135"/>
      <c r="VDJ24" s="135" t="s">
        <v>29</v>
      </c>
      <c r="VDK24" s="135"/>
      <c r="VDL24" s="135"/>
      <c r="VDM24" s="135"/>
      <c r="VDN24" s="135"/>
      <c r="VDR24" s="135" t="s">
        <v>29</v>
      </c>
      <c r="VDS24" s="135"/>
      <c r="VDT24" s="135"/>
      <c r="VDU24" s="135"/>
      <c r="VDV24" s="135"/>
      <c r="VDZ24" s="135" t="s">
        <v>29</v>
      </c>
      <c r="VEA24" s="135"/>
      <c r="VEB24" s="135"/>
      <c r="VEC24" s="135"/>
      <c r="VED24" s="135"/>
      <c r="VEH24" s="135" t="s">
        <v>29</v>
      </c>
      <c r="VEI24" s="135"/>
      <c r="VEJ24" s="135"/>
      <c r="VEK24" s="135"/>
      <c r="VEL24" s="135"/>
      <c r="VEP24" s="135" t="s">
        <v>29</v>
      </c>
      <c r="VEQ24" s="135"/>
      <c r="VER24" s="135"/>
      <c r="VES24" s="135"/>
      <c r="VET24" s="135"/>
      <c r="VEX24" s="135" t="s">
        <v>29</v>
      </c>
      <c r="VEY24" s="135"/>
      <c r="VEZ24" s="135"/>
      <c r="VFA24" s="135"/>
      <c r="VFB24" s="135"/>
      <c r="VFF24" s="135" t="s">
        <v>29</v>
      </c>
      <c r="VFG24" s="135"/>
      <c r="VFH24" s="135"/>
      <c r="VFI24" s="135"/>
      <c r="VFJ24" s="135"/>
      <c r="VFN24" s="135" t="s">
        <v>29</v>
      </c>
      <c r="VFO24" s="135"/>
      <c r="VFP24" s="135"/>
      <c r="VFQ24" s="135"/>
      <c r="VFR24" s="135"/>
      <c r="VFV24" s="135" t="s">
        <v>29</v>
      </c>
      <c r="VFW24" s="135"/>
      <c r="VFX24" s="135"/>
      <c r="VFY24" s="135"/>
      <c r="VFZ24" s="135"/>
      <c r="VGD24" s="135" t="s">
        <v>29</v>
      </c>
      <c r="VGE24" s="135"/>
      <c r="VGF24" s="135"/>
      <c r="VGG24" s="135"/>
      <c r="VGH24" s="135"/>
      <c r="VGL24" s="135" t="s">
        <v>29</v>
      </c>
      <c r="VGM24" s="135"/>
      <c r="VGN24" s="135"/>
      <c r="VGO24" s="135"/>
      <c r="VGP24" s="135"/>
      <c r="VGT24" s="135" t="s">
        <v>29</v>
      </c>
      <c r="VGU24" s="135"/>
      <c r="VGV24" s="135"/>
      <c r="VGW24" s="135"/>
      <c r="VGX24" s="135"/>
      <c r="VHB24" s="135" t="s">
        <v>29</v>
      </c>
      <c r="VHC24" s="135"/>
      <c r="VHD24" s="135"/>
      <c r="VHE24" s="135"/>
      <c r="VHF24" s="135"/>
      <c r="VHJ24" s="135" t="s">
        <v>29</v>
      </c>
      <c r="VHK24" s="135"/>
      <c r="VHL24" s="135"/>
      <c r="VHM24" s="135"/>
      <c r="VHN24" s="135"/>
      <c r="VHR24" s="135" t="s">
        <v>29</v>
      </c>
      <c r="VHS24" s="135"/>
      <c r="VHT24" s="135"/>
      <c r="VHU24" s="135"/>
      <c r="VHV24" s="135"/>
      <c r="VHZ24" s="135" t="s">
        <v>29</v>
      </c>
      <c r="VIA24" s="135"/>
      <c r="VIB24" s="135"/>
      <c r="VIC24" s="135"/>
      <c r="VID24" s="135"/>
      <c r="VIH24" s="135" t="s">
        <v>29</v>
      </c>
      <c r="VII24" s="135"/>
      <c r="VIJ24" s="135"/>
      <c r="VIK24" s="135"/>
      <c r="VIL24" s="135"/>
      <c r="VIP24" s="135" t="s">
        <v>29</v>
      </c>
      <c r="VIQ24" s="135"/>
      <c r="VIR24" s="135"/>
      <c r="VIS24" s="135"/>
      <c r="VIT24" s="135"/>
      <c r="VIX24" s="135" t="s">
        <v>29</v>
      </c>
      <c r="VIY24" s="135"/>
      <c r="VIZ24" s="135"/>
      <c r="VJA24" s="135"/>
      <c r="VJB24" s="135"/>
      <c r="VJF24" s="135" t="s">
        <v>29</v>
      </c>
      <c r="VJG24" s="135"/>
      <c r="VJH24" s="135"/>
      <c r="VJI24" s="135"/>
      <c r="VJJ24" s="135"/>
      <c r="VJN24" s="135" t="s">
        <v>29</v>
      </c>
      <c r="VJO24" s="135"/>
      <c r="VJP24" s="135"/>
      <c r="VJQ24" s="135"/>
      <c r="VJR24" s="135"/>
      <c r="VJV24" s="135" t="s">
        <v>29</v>
      </c>
      <c r="VJW24" s="135"/>
      <c r="VJX24" s="135"/>
      <c r="VJY24" s="135"/>
      <c r="VJZ24" s="135"/>
      <c r="VKD24" s="135" t="s">
        <v>29</v>
      </c>
      <c r="VKE24" s="135"/>
      <c r="VKF24" s="135"/>
      <c r="VKG24" s="135"/>
      <c r="VKH24" s="135"/>
      <c r="VKL24" s="135" t="s">
        <v>29</v>
      </c>
      <c r="VKM24" s="135"/>
      <c r="VKN24" s="135"/>
      <c r="VKO24" s="135"/>
      <c r="VKP24" s="135"/>
      <c r="VKT24" s="135" t="s">
        <v>29</v>
      </c>
      <c r="VKU24" s="135"/>
      <c r="VKV24" s="135"/>
      <c r="VKW24" s="135"/>
      <c r="VKX24" s="135"/>
      <c r="VLB24" s="135" t="s">
        <v>29</v>
      </c>
      <c r="VLC24" s="135"/>
      <c r="VLD24" s="135"/>
      <c r="VLE24" s="135"/>
      <c r="VLF24" s="135"/>
      <c r="VLJ24" s="135" t="s">
        <v>29</v>
      </c>
      <c r="VLK24" s="135"/>
      <c r="VLL24" s="135"/>
      <c r="VLM24" s="135"/>
      <c r="VLN24" s="135"/>
      <c r="VLR24" s="135" t="s">
        <v>29</v>
      </c>
      <c r="VLS24" s="135"/>
      <c r="VLT24" s="135"/>
      <c r="VLU24" s="135"/>
      <c r="VLV24" s="135"/>
      <c r="VLZ24" s="135" t="s">
        <v>29</v>
      </c>
      <c r="VMA24" s="135"/>
      <c r="VMB24" s="135"/>
      <c r="VMC24" s="135"/>
      <c r="VMD24" s="135"/>
      <c r="VMH24" s="135" t="s">
        <v>29</v>
      </c>
      <c r="VMI24" s="135"/>
      <c r="VMJ24" s="135"/>
      <c r="VMK24" s="135"/>
      <c r="VML24" s="135"/>
      <c r="VMP24" s="135" t="s">
        <v>29</v>
      </c>
      <c r="VMQ24" s="135"/>
      <c r="VMR24" s="135"/>
      <c r="VMS24" s="135"/>
      <c r="VMT24" s="135"/>
      <c r="VMX24" s="135" t="s">
        <v>29</v>
      </c>
      <c r="VMY24" s="135"/>
      <c r="VMZ24" s="135"/>
      <c r="VNA24" s="135"/>
      <c r="VNB24" s="135"/>
      <c r="VNF24" s="135" t="s">
        <v>29</v>
      </c>
      <c r="VNG24" s="135"/>
      <c r="VNH24" s="135"/>
      <c r="VNI24" s="135"/>
      <c r="VNJ24" s="135"/>
      <c r="VNN24" s="135" t="s">
        <v>29</v>
      </c>
      <c r="VNO24" s="135"/>
      <c r="VNP24" s="135"/>
      <c r="VNQ24" s="135"/>
      <c r="VNR24" s="135"/>
      <c r="VNV24" s="135" t="s">
        <v>29</v>
      </c>
      <c r="VNW24" s="135"/>
      <c r="VNX24" s="135"/>
      <c r="VNY24" s="135"/>
      <c r="VNZ24" s="135"/>
      <c r="VOD24" s="135" t="s">
        <v>29</v>
      </c>
      <c r="VOE24" s="135"/>
      <c r="VOF24" s="135"/>
      <c r="VOG24" s="135"/>
      <c r="VOH24" s="135"/>
      <c r="VOL24" s="135" t="s">
        <v>29</v>
      </c>
      <c r="VOM24" s="135"/>
      <c r="VON24" s="135"/>
      <c r="VOO24" s="135"/>
      <c r="VOP24" s="135"/>
      <c r="VOT24" s="135" t="s">
        <v>29</v>
      </c>
      <c r="VOU24" s="135"/>
      <c r="VOV24" s="135"/>
      <c r="VOW24" s="135"/>
      <c r="VOX24" s="135"/>
      <c r="VPB24" s="135" t="s">
        <v>29</v>
      </c>
      <c r="VPC24" s="135"/>
      <c r="VPD24" s="135"/>
      <c r="VPE24" s="135"/>
      <c r="VPF24" s="135"/>
      <c r="VPJ24" s="135" t="s">
        <v>29</v>
      </c>
      <c r="VPK24" s="135"/>
      <c r="VPL24" s="135"/>
      <c r="VPM24" s="135"/>
      <c r="VPN24" s="135"/>
      <c r="VPR24" s="135" t="s">
        <v>29</v>
      </c>
      <c r="VPS24" s="135"/>
      <c r="VPT24" s="135"/>
      <c r="VPU24" s="135"/>
      <c r="VPV24" s="135"/>
      <c r="VPZ24" s="135" t="s">
        <v>29</v>
      </c>
      <c r="VQA24" s="135"/>
      <c r="VQB24" s="135"/>
      <c r="VQC24" s="135"/>
      <c r="VQD24" s="135"/>
      <c r="VQH24" s="135" t="s">
        <v>29</v>
      </c>
      <c r="VQI24" s="135"/>
      <c r="VQJ24" s="135"/>
      <c r="VQK24" s="135"/>
      <c r="VQL24" s="135"/>
      <c r="VQP24" s="135" t="s">
        <v>29</v>
      </c>
      <c r="VQQ24" s="135"/>
      <c r="VQR24" s="135"/>
      <c r="VQS24" s="135"/>
      <c r="VQT24" s="135"/>
      <c r="VQX24" s="135" t="s">
        <v>29</v>
      </c>
      <c r="VQY24" s="135"/>
      <c r="VQZ24" s="135"/>
      <c r="VRA24" s="135"/>
      <c r="VRB24" s="135"/>
      <c r="VRF24" s="135" t="s">
        <v>29</v>
      </c>
      <c r="VRG24" s="135"/>
      <c r="VRH24" s="135"/>
      <c r="VRI24" s="135"/>
      <c r="VRJ24" s="135"/>
      <c r="VRN24" s="135" t="s">
        <v>29</v>
      </c>
      <c r="VRO24" s="135"/>
      <c r="VRP24" s="135"/>
      <c r="VRQ24" s="135"/>
      <c r="VRR24" s="135"/>
      <c r="VRV24" s="135" t="s">
        <v>29</v>
      </c>
      <c r="VRW24" s="135"/>
      <c r="VRX24" s="135"/>
      <c r="VRY24" s="135"/>
      <c r="VRZ24" s="135"/>
      <c r="VSD24" s="135" t="s">
        <v>29</v>
      </c>
      <c r="VSE24" s="135"/>
      <c r="VSF24" s="135"/>
      <c r="VSG24" s="135"/>
      <c r="VSH24" s="135"/>
      <c r="VSL24" s="135" t="s">
        <v>29</v>
      </c>
      <c r="VSM24" s="135"/>
      <c r="VSN24" s="135"/>
      <c r="VSO24" s="135"/>
      <c r="VSP24" s="135"/>
      <c r="VST24" s="135" t="s">
        <v>29</v>
      </c>
      <c r="VSU24" s="135"/>
      <c r="VSV24" s="135"/>
      <c r="VSW24" s="135"/>
      <c r="VSX24" s="135"/>
      <c r="VTB24" s="135" t="s">
        <v>29</v>
      </c>
      <c r="VTC24" s="135"/>
      <c r="VTD24" s="135"/>
      <c r="VTE24" s="135"/>
      <c r="VTF24" s="135"/>
      <c r="VTJ24" s="135" t="s">
        <v>29</v>
      </c>
      <c r="VTK24" s="135"/>
      <c r="VTL24" s="135"/>
      <c r="VTM24" s="135"/>
      <c r="VTN24" s="135"/>
      <c r="VTR24" s="135" t="s">
        <v>29</v>
      </c>
      <c r="VTS24" s="135"/>
      <c r="VTT24" s="135"/>
      <c r="VTU24" s="135"/>
      <c r="VTV24" s="135"/>
      <c r="VTZ24" s="135" t="s">
        <v>29</v>
      </c>
      <c r="VUA24" s="135"/>
      <c r="VUB24" s="135"/>
      <c r="VUC24" s="135"/>
      <c r="VUD24" s="135"/>
      <c r="VUH24" s="135" t="s">
        <v>29</v>
      </c>
      <c r="VUI24" s="135"/>
      <c r="VUJ24" s="135"/>
      <c r="VUK24" s="135"/>
      <c r="VUL24" s="135"/>
      <c r="VUP24" s="135" t="s">
        <v>29</v>
      </c>
      <c r="VUQ24" s="135"/>
      <c r="VUR24" s="135"/>
      <c r="VUS24" s="135"/>
      <c r="VUT24" s="135"/>
      <c r="VUX24" s="135" t="s">
        <v>29</v>
      </c>
      <c r="VUY24" s="135"/>
      <c r="VUZ24" s="135"/>
      <c r="VVA24" s="135"/>
      <c r="VVB24" s="135"/>
      <c r="VVF24" s="135" t="s">
        <v>29</v>
      </c>
      <c r="VVG24" s="135"/>
      <c r="VVH24" s="135"/>
      <c r="VVI24" s="135"/>
      <c r="VVJ24" s="135"/>
      <c r="VVN24" s="135" t="s">
        <v>29</v>
      </c>
      <c r="VVO24" s="135"/>
      <c r="VVP24" s="135"/>
      <c r="VVQ24" s="135"/>
      <c r="VVR24" s="135"/>
      <c r="VVV24" s="135" t="s">
        <v>29</v>
      </c>
      <c r="VVW24" s="135"/>
      <c r="VVX24" s="135"/>
      <c r="VVY24" s="135"/>
      <c r="VVZ24" s="135"/>
      <c r="VWD24" s="135" t="s">
        <v>29</v>
      </c>
      <c r="VWE24" s="135"/>
      <c r="VWF24" s="135"/>
      <c r="VWG24" s="135"/>
      <c r="VWH24" s="135"/>
      <c r="VWL24" s="135" t="s">
        <v>29</v>
      </c>
      <c r="VWM24" s="135"/>
      <c r="VWN24" s="135"/>
      <c r="VWO24" s="135"/>
      <c r="VWP24" s="135"/>
      <c r="VWT24" s="135" t="s">
        <v>29</v>
      </c>
      <c r="VWU24" s="135"/>
      <c r="VWV24" s="135"/>
      <c r="VWW24" s="135"/>
      <c r="VWX24" s="135"/>
      <c r="VXB24" s="135" t="s">
        <v>29</v>
      </c>
      <c r="VXC24" s="135"/>
      <c r="VXD24" s="135"/>
      <c r="VXE24" s="135"/>
      <c r="VXF24" s="135"/>
      <c r="VXJ24" s="135" t="s">
        <v>29</v>
      </c>
      <c r="VXK24" s="135"/>
      <c r="VXL24" s="135"/>
      <c r="VXM24" s="135"/>
      <c r="VXN24" s="135"/>
      <c r="VXR24" s="135" t="s">
        <v>29</v>
      </c>
      <c r="VXS24" s="135"/>
      <c r="VXT24" s="135"/>
      <c r="VXU24" s="135"/>
      <c r="VXV24" s="135"/>
      <c r="VXZ24" s="135" t="s">
        <v>29</v>
      </c>
      <c r="VYA24" s="135"/>
      <c r="VYB24" s="135"/>
      <c r="VYC24" s="135"/>
      <c r="VYD24" s="135"/>
      <c r="VYH24" s="135" t="s">
        <v>29</v>
      </c>
      <c r="VYI24" s="135"/>
      <c r="VYJ24" s="135"/>
      <c r="VYK24" s="135"/>
      <c r="VYL24" s="135"/>
      <c r="VYP24" s="135" t="s">
        <v>29</v>
      </c>
      <c r="VYQ24" s="135"/>
      <c r="VYR24" s="135"/>
      <c r="VYS24" s="135"/>
      <c r="VYT24" s="135"/>
      <c r="VYX24" s="135" t="s">
        <v>29</v>
      </c>
      <c r="VYY24" s="135"/>
      <c r="VYZ24" s="135"/>
      <c r="VZA24" s="135"/>
      <c r="VZB24" s="135"/>
      <c r="VZF24" s="135" t="s">
        <v>29</v>
      </c>
      <c r="VZG24" s="135"/>
      <c r="VZH24" s="135"/>
      <c r="VZI24" s="135"/>
      <c r="VZJ24" s="135"/>
      <c r="VZN24" s="135" t="s">
        <v>29</v>
      </c>
      <c r="VZO24" s="135"/>
      <c r="VZP24" s="135"/>
      <c r="VZQ24" s="135"/>
      <c r="VZR24" s="135"/>
      <c r="VZV24" s="135" t="s">
        <v>29</v>
      </c>
      <c r="VZW24" s="135"/>
      <c r="VZX24" s="135"/>
      <c r="VZY24" s="135"/>
      <c r="VZZ24" s="135"/>
      <c r="WAD24" s="135" t="s">
        <v>29</v>
      </c>
      <c r="WAE24" s="135"/>
      <c r="WAF24" s="135"/>
      <c r="WAG24" s="135"/>
      <c r="WAH24" s="135"/>
      <c r="WAL24" s="135" t="s">
        <v>29</v>
      </c>
      <c r="WAM24" s="135"/>
      <c r="WAN24" s="135"/>
      <c r="WAO24" s="135"/>
      <c r="WAP24" s="135"/>
      <c r="WAT24" s="135" t="s">
        <v>29</v>
      </c>
      <c r="WAU24" s="135"/>
      <c r="WAV24" s="135"/>
      <c r="WAW24" s="135"/>
      <c r="WAX24" s="135"/>
      <c r="WBB24" s="135" t="s">
        <v>29</v>
      </c>
      <c r="WBC24" s="135"/>
      <c r="WBD24" s="135"/>
      <c r="WBE24" s="135"/>
      <c r="WBF24" s="135"/>
      <c r="WBJ24" s="135" t="s">
        <v>29</v>
      </c>
      <c r="WBK24" s="135"/>
      <c r="WBL24" s="135"/>
      <c r="WBM24" s="135"/>
      <c r="WBN24" s="135"/>
      <c r="WBR24" s="135" t="s">
        <v>29</v>
      </c>
      <c r="WBS24" s="135"/>
      <c r="WBT24" s="135"/>
      <c r="WBU24" s="135"/>
      <c r="WBV24" s="135"/>
      <c r="WBZ24" s="135" t="s">
        <v>29</v>
      </c>
      <c r="WCA24" s="135"/>
      <c r="WCB24" s="135"/>
      <c r="WCC24" s="135"/>
      <c r="WCD24" s="135"/>
      <c r="WCH24" s="135" t="s">
        <v>29</v>
      </c>
      <c r="WCI24" s="135"/>
      <c r="WCJ24" s="135"/>
      <c r="WCK24" s="135"/>
      <c r="WCL24" s="135"/>
      <c r="WCP24" s="135" t="s">
        <v>29</v>
      </c>
      <c r="WCQ24" s="135"/>
      <c r="WCR24" s="135"/>
      <c r="WCS24" s="135"/>
      <c r="WCT24" s="135"/>
      <c r="WCX24" s="135" t="s">
        <v>29</v>
      </c>
      <c r="WCY24" s="135"/>
      <c r="WCZ24" s="135"/>
      <c r="WDA24" s="135"/>
      <c r="WDB24" s="135"/>
      <c r="WDF24" s="135" t="s">
        <v>29</v>
      </c>
      <c r="WDG24" s="135"/>
      <c r="WDH24" s="135"/>
      <c r="WDI24" s="135"/>
      <c r="WDJ24" s="135"/>
      <c r="WDN24" s="135" t="s">
        <v>29</v>
      </c>
      <c r="WDO24" s="135"/>
      <c r="WDP24" s="135"/>
      <c r="WDQ24" s="135"/>
      <c r="WDR24" s="135"/>
      <c r="WDV24" s="135" t="s">
        <v>29</v>
      </c>
      <c r="WDW24" s="135"/>
      <c r="WDX24" s="135"/>
      <c r="WDY24" s="135"/>
      <c r="WDZ24" s="135"/>
      <c r="WED24" s="135" t="s">
        <v>29</v>
      </c>
      <c r="WEE24" s="135"/>
      <c r="WEF24" s="135"/>
      <c r="WEG24" s="135"/>
      <c r="WEH24" s="135"/>
      <c r="WEL24" s="135" t="s">
        <v>29</v>
      </c>
      <c r="WEM24" s="135"/>
      <c r="WEN24" s="135"/>
      <c r="WEO24" s="135"/>
      <c r="WEP24" s="135"/>
      <c r="WET24" s="135" t="s">
        <v>29</v>
      </c>
      <c r="WEU24" s="135"/>
      <c r="WEV24" s="135"/>
      <c r="WEW24" s="135"/>
      <c r="WEX24" s="135"/>
      <c r="WFB24" s="135" t="s">
        <v>29</v>
      </c>
      <c r="WFC24" s="135"/>
      <c r="WFD24" s="135"/>
      <c r="WFE24" s="135"/>
      <c r="WFF24" s="135"/>
      <c r="WFJ24" s="135" t="s">
        <v>29</v>
      </c>
      <c r="WFK24" s="135"/>
      <c r="WFL24" s="135"/>
      <c r="WFM24" s="135"/>
      <c r="WFN24" s="135"/>
      <c r="WFR24" s="135" t="s">
        <v>29</v>
      </c>
      <c r="WFS24" s="135"/>
      <c r="WFT24" s="135"/>
      <c r="WFU24" s="135"/>
      <c r="WFV24" s="135"/>
      <c r="WFZ24" s="135" t="s">
        <v>29</v>
      </c>
      <c r="WGA24" s="135"/>
      <c r="WGB24" s="135"/>
      <c r="WGC24" s="135"/>
      <c r="WGD24" s="135"/>
      <c r="WGH24" s="135" t="s">
        <v>29</v>
      </c>
      <c r="WGI24" s="135"/>
      <c r="WGJ24" s="135"/>
      <c r="WGK24" s="135"/>
      <c r="WGL24" s="135"/>
      <c r="WGP24" s="135" t="s">
        <v>29</v>
      </c>
      <c r="WGQ24" s="135"/>
      <c r="WGR24" s="135"/>
      <c r="WGS24" s="135"/>
      <c r="WGT24" s="135"/>
      <c r="WGX24" s="135" t="s">
        <v>29</v>
      </c>
      <c r="WGY24" s="135"/>
      <c r="WGZ24" s="135"/>
      <c r="WHA24" s="135"/>
      <c r="WHB24" s="135"/>
      <c r="WHF24" s="135" t="s">
        <v>29</v>
      </c>
      <c r="WHG24" s="135"/>
      <c r="WHH24" s="135"/>
      <c r="WHI24" s="135"/>
      <c r="WHJ24" s="135"/>
      <c r="WHN24" s="135" t="s">
        <v>29</v>
      </c>
      <c r="WHO24" s="135"/>
      <c r="WHP24" s="135"/>
      <c r="WHQ24" s="135"/>
      <c r="WHR24" s="135"/>
      <c r="WHV24" s="135" t="s">
        <v>29</v>
      </c>
      <c r="WHW24" s="135"/>
      <c r="WHX24" s="135"/>
      <c r="WHY24" s="135"/>
      <c r="WHZ24" s="135"/>
      <c r="WID24" s="135" t="s">
        <v>29</v>
      </c>
      <c r="WIE24" s="135"/>
      <c r="WIF24" s="135"/>
      <c r="WIG24" s="135"/>
      <c r="WIH24" s="135"/>
      <c r="WIL24" s="135" t="s">
        <v>29</v>
      </c>
      <c r="WIM24" s="135"/>
      <c r="WIN24" s="135"/>
      <c r="WIO24" s="135"/>
      <c r="WIP24" s="135"/>
      <c r="WIT24" s="135" t="s">
        <v>29</v>
      </c>
      <c r="WIU24" s="135"/>
      <c r="WIV24" s="135"/>
      <c r="WIW24" s="135"/>
      <c r="WIX24" s="135"/>
      <c r="WJB24" s="135" t="s">
        <v>29</v>
      </c>
      <c r="WJC24" s="135"/>
      <c r="WJD24" s="135"/>
      <c r="WJE24" s="135"/>
      <c r="WJF24" s="135"/>
      <c r="WJJ24" s="135" t="s">
        <v>29</v>
      </c>
      <c r="WJK24" s="135"/>
      <c r="WJL24" s="135"/>
      <c r="WJM24" s="135"/>
      <c r="WJN24" s="135"/>
      <c r="WJR24" s="135" t="s">
        <v>29</v>
      </c>
      <c r="WJS24" s="135"/>
      <c r="WJT24" s="135"/>
      <c r="WJU24" s="135"/>
      <c r="WJV24" s="135"/>
      <c r="WJZ24" s="135" t="s">
        <v>29</v>
      </c>
      <c r="WKA24" s="135"/>
      <c r="WKB24" s="135"/>
      <c r="WKC24" s="135"/>
      <c r="WKD24" s="135"/>
      <c r="WKH24" s="135" t="s">
        <v>29</v>
      </c>
      <c r="WKI24" s="135"/>
      <c r="WKJ24" s="135"/>
      <c r="WKK24" s="135"/>
      <c r="WKL24" s="135"/>
      <c r="WKP24" s="135" t="s">
        <v>29</v>
      </c>
      <c r="WKQ24" s="135"/>
      <c r="WKR24" s="135"/>
      <c r="WKS24" s="135"/>
      <c r="WKT24" s="135"/>
      <c r="WKX24" s="135" t="s">
        <v>29</v>
      </c>
      <c r="WKY24" s="135"/>
      <c r="WKZ24" s="135"/>
      <c r="WLA24" s="135"/>
      <c r="WLB24" s="135"/>
      <c r="WLF24" s="135" t="s">
        <v>29</v>
      </c>
      <c r="WLG24" s="135"/>
      <c r="WLH24" s="135"/>
      <c r="WLI24" s="135"/>
      <c r="WLJ24" s="135"/>
      <c r="WLN24" s="135" t="s">
        <v>29</v>
      </c>
      <c r="WLO24" s="135"/>
      <c r="WLP24" s="135"/>
      <c r="WLQ24" s="135"/>
      <c r="WLR24" s="135"/>
      <c r="WLV24" s="135" t="s">
        <v>29</v>
      </c>
      <c r="WLW24" s="135"/>
      <c r="WLX24" s="135"/>
      <c r="WLY24" s="135"/>
      <c r="WLZ24" s="135"/>
      <c r="WMD24" s="135" t="s">
        <v>29</v>
      </c>
      <c r="WME24" s="135"/>
      <c r="WMF24" s="135"/>
      <c r="WMG24" s="135"/>
      <c r="WMH24" s="135"/>
      <c r="WML24" s="135" t="s">
        <v>29</v>
      </c>
      <c r="WMM24" s="135"/>
      <c r="WMN24" s="135"/>
      <c r="WMO24" s="135"/>
      <c r="WMP24" s="135"/>
      <c r="WMT24" s="135" t="s">
        <v>29</v>
      </c>
      <c r="WMU24" s="135"/>
      <c r="WMV24" s="135"/>
      <c r="WMW24" s="135"/>
      <c r="WMX24" s="135"/>
      <c r="WNB24" s="135" t="s">
        <v>29</v>
      </c>
      <c r="WNC24" s="135"/>
      <c r="WND24" s="135"/>
      <c r="WNE24" s="135"/>
      <c r="WNF24" s="135"/>
      <c r="WNJ24" s="135" t="s">
        <v>29</v>
      </c>
      <c r="WNK24" s="135"/>
      <c r="WNL24" s="135"/>
      <c r="WNM24" s="135"/>
      <c r="WNN24" s="135"/>
      <c r="WNR24" s="135" t="s">
        <v>29</v>
      </c>
      <c r="WNS24" s="135"/>
      <c r="WNT24" s="135"/>
      <c r="WNU24" s="135"/>
      <c r="WNV24" s="135"/>
      <c r="WNZ24" s="135" t="s">
        <v>29</v>
      </c>
      <c r="WOA24" s="135"/>
      <c r="WOB24" s="135"/>
      <c r="WOC24" s="135"/>
      <c r="WOD24" s="135"/>
      <c r="WOH24" s="135" t="s">
        <v>29</v>
      </c>
      <c r="WOI24" s="135"/>
      <c r="WOJ24" s="135"/>
      <c r="WOK24" s="135"/>
      <c r="WOL24" s="135"/>
      <c r="WOP24" s="135" t="s">
        <v>29</v>
      </c>
      <c r="WOQ24" s="135"/>
      <c r="WOR24" s="135"/>
      <c r="WOS24" s="135"/>
      <c r="WOT24" s="135"/>
      <c r="WOX24" s="135" t="s">
        <v>29</v>
      </c>
      <c r="WOY24" s="135"/>
      <c r="WOZ24" s="135"/>
      <c r="WPA24" s="135"/>
      <c r="WPB24" s="135"/>
      <c r="WPF24" s="135" t="s">
        <v>29</v>
      </c>
      <c r="WPG24" s="135"/>
      <c r="WPH24" s="135"/>
      <c r="WPI24" s="135"/>
      <c r="WPJ24" s="135"/>
      <c r="WPN24" s="135" t="s">
        <v>29</v>
      </c>
      <c r="WPO24" s="135"/>
      <c r="WPP24" s="135"/>
      <c r="WPQ24" s="135"/>
      <c r="WPR24" s="135"/>
      <c r="WPV24" s="135" t="s">
        <v>29</v>
      </c>
      <c r="WPW24" s="135"/>
      <c r="WPX24" s="135"/>
      <c r="WPY24" s="135"/>
      <c r="WPZ24" s="135"/>
      <c r="WQD24" s="135" t="s">
        <v>29</v>
      </c>
      <c r="WQE24" s="135"/>
      <c r="WQF24" s="135"/>
      <c r="WQG24" s="135"/>
      <c r="WQH24" s="135"/>
      <c r="WQL24" s="135" t="s">
        <v>29</v>
      </c>
      <c r="WQM24" s="135"/>
      <c r="WQN24" s="135"/>
      <c r="WQO24" s="135"/>
      <c r="WQP24" s="135"/>
      <c r="WQT24" s="135" t="s">
        <v>29</v>
      </c>
      <c r="WQU24" s="135"/>
      <c r="WQV24" s="135"/>
      <c r="WQW24" s="135"/>
      <c r="WQX24" s="135"/>
      <c r="WRB24" s="135" t="s">
        <v>29</v>
      </c>
      <c r="WRC24" s="135"/>
      <c r="WRD24" s="135"/>
      <c r="WRE24" s="135"/>
      <c r="WRF24" s="135"/>
      <c r="WRJ24" s="135" t="s">
        <v>29</v>
      </c>
      <c r="WRK24" s="135"/>
      <c r="WRL24" s="135"/>
      <c r="WRM24" s="135"/>
      <c r="WRN24" s="135"/>
      <c r="WRR24" s="135" t="s">
        <v>29</v>
      </c>
      <c r="WRS24" s="135"/>
      <c r="WRT24" s="135"/>
      <c r="WRU24" s="135"/>
      <c r="WRV24" s="135"/>
      <c r="WRZ24" s="135" t="s">
        <v>29</v>
      </c>
      <c r="WSA24" s="135"/>
      <c r="WSB24" s="135"/>
      <c r="WSC24" s="135"/>
      <c r="WSD24" s="135"/>
      <c r="WSH24" s="135" t="s">
        <v>29</v>
      </c>
      <c r="WSI24" s="135"/>
      <c r="WSJ24" s="135"/>
      <c r="WSK24" s="135"/>
      <c r="WSL24" s="135"/>
      <c r="WSP24" s="135" t="s">
        <v>29</v>
      </c>
      <c r="WSQ24" s="135"/>
      <c r="WSR24" s="135"/>
      <c r="WSS24" s="135"/>
      <c r="WST24" s="135"/>
      <c r="WSX24" s="135" t="s">
        <v>29</v>
      </c>
      <c r="WSY24" s="135"/>
      <c r="WSZ24" s="135"/>
      <c r="WTA24" s="135"/>
      <c r="WTB24" s="135"/>
      <c r="WTF24" s="135" t="s">
        <v>29</v>
      </c>
      <c r="WTG24" s="135"/>
      <c r="WTH24" s="135"/>
      <c r="WTI24" s="135"/>
      <c r="WTJ24" s="135"/>
      <c r="WTN24" s="135" t="s">
        <v>29</v>
      </c>
      <c r="WTO24" s="135"/>
      <c r="WTP24" s="135"/>
      <c r="WTQ24" s="135"/>
      <c r="WTR24" s="135"/>
      <c r="WTV24" s="135" t="s">
        <v>29</v>
      </c>
      <c r="WTW24" s="135"/>
      <c r="WTX24" s="135"/>
      <c r="WTY24" s="135"/>
      <c r="WTZ24" s="135"/>
      <c r="WUD24" s="135" t="s">
        <v>29</v>
      </c>
      <c r="WUE24" s="135"/>
      <c r="WUF24" s="135"/>
      <c r="WUG24" s="135"/>
      <c r="WUH24" s="135"/>
      <c r="WUL24" s="135" t="s">
        <v>29</v>
      </c>
      <c r="WUM24" s="135"/>
      <c r="WUN24" s="135"/>
      <c r="WUO24" s="135"/>
      <c r="WUP24" s="135"/>
      <c r="WUT24" s="135" t="s">
        <v>29</v>
      </c>
      <c r="WUU24" s="135"/>
      <c r="WUV24" s="135"/>
      <c r="WUW24" s="135"/>
      <c r="WUX24" s="135"/>
      <c r="WVB24" s="135" t="s">
        <v>29</v>
      </c>
      <c r="WVC24" s="135"/>
      <c r="WVD24" s="135"/>
      <c r="WVE24" s="135"/>
      <c r="WVF24" s="135"/>
      <c r="WVJ24" s="135" t="s">
        <v>29</v>
      </c>
      <c r="WVK24" s="135"/>
      <c r="WVL24" s="135"/>
      <c r="WVM24" s="135"/>
      <c r="WVN24" s="135"/>
      <c r="WVR24" s="135" t="s">
        <v>29</v>
      </c>
      <c r="WVS24" s="135"/>
      <c r="WVT24" s="135"/>
      <c r="WVU24" s="135"/>
      <c r="WVV24" s="135"/>
      <c r="WVZ24" s="135" t="s">
        <v>29</v>
      </c>
      <c r="WWA24" s="135"/>
      <c r="WWB24" s="135"/>
      <c r="WWC24" s="135"/>
      <c r="WWD24" s="135"/>
      <c r="WWH24" s="135" t="s">
        <v>29</v>
      </c>
      <c r="WWI24" s="135"/>
      <c r="WWJ24" s="135"/>
      <c r="WWK24" s="135"/>
      <c r="WWL24" s="135"/>
      <c r="WWP24" s="135" t="s">
        <v>29</v>
      </c>
      <c r="WWQ24" s="135"/>
      <c r="WWR24" s="135"/>
      <c r="WWS24" s="135"/>
      <c r="WWT24" s="135"/>
      <c r="WWX24" s="135" t="s">
        <v>29</v>
      </c>
      <c r="WWY24" s="135"/>
      <c r="WWZ24" s="135"/>
      <c r="WXA24" s="135"/>
      <c r="WXB24" s="135"/>
      <c r="WXF24" s="135" t="s">
        <v>29</v>
      </c>
      <c r="WXG24" s="135"/>
      <c r="WXH24" s="135"/>
      <c r="WXI24" s="135"/>
      <c r="WXJ24" s="135"/>
      <c r="WXN24" s="135" t="s">
        <v>29</v>
      </c>
      <c r="WXO24" s="135"/>
      <c r="WXP24" s="135"/>
      <c r="WXQ24" s="135"/>
      <c r="WXR24" s="135"/>
      <c r="WXV24" s="135" t="s">
        <v>29</v>
      </c>
      <c r="WXW24" s="135"/>
      <c r="WXX24" s="135"/>
      <c r="WXY24" s="135"/>
      <c r="WXZ24" s="135"/>
      <c r="WYD24" s="135" t="s">
        <v>29</v>
      </c>
      <c r="WYE24" s="135"/>
      <c r="WYF24" s="135"/>
      <c r="WYG24" s="135"/>
      <c r="WYH24" s="135"/>
      <c r="WYL24" s="135" t="s">
        <v>29</v>
      </c>
      <c r="WYM24" s="135"/>
      <c r="WYN24" s="135"/>
      <c r="WYO24" s="135"/>
      <c r="WYP24" s="135"/>
      <c r="WYT24" s="135" t="s">
        <v>29</v>
      </c>
      <c r="WYU24" s="135"/>
      <c r="WYV24" s="135"/>
      <c r="WYW24" s="135"/>
      <c r="WYX24" s="135"/>
      <c r="WZB24" s="135" t="s">
        <v>29</v>
      </c>
      <c r="WZC24" s="135"/>
      <c r="WZD24" s="135"/>
      <c r="WZE24" s="135"/>
      <c r="WZF24" s="135"/>
      <c r="WZJ24" s="135" t="s">
        <v>29</v>
      </c>
      <c r="WZK24" s="135"/>
      <c r="WZL24" s="135"/>
      <c r="WZM24" s="135"/>
      <c r="WZN24" s="135"/>
      <c r="WZR24" s="135" t="s">
        <v>29</v>
      </c>
      <c r="WZS24" s="135"/>
      <c r="WZT24" s="135"/>
      <c r="WZU24" s="135"/>
      <c r="WZV24" s="135"/>
      <c r="WZZ24" s="135" t="s">
        <v>29</v>
      </c>
      <c r="XAA24" s="135"/>
      <c r="XAB24" s="135"/>
      <c r="XAC24" s="135"/>
      <c r="XAD24" s="135"/>
      <c r="XAH24" s="135" t="s">
        <v>29</v>
      </c>
      <c r="XAI24" s="135"/>
      <c r="XAJ24" s="135"/>
      <c r="XAK24" s="135"/>
      <c r="XAL24" s="135"/>
      <c r="XAP24" s="135" t="s">
        <v>29</v>
      </c>
      <c r="XAQ24" s="135"/>
      <c r="XAR24" s="135"/>
      <c r="XAS24" s="135"/>
      <c r="XAT24" s="135"/>
      <c r="XAX24" s="135" t="s">
        <v>29</v>
      </c>
      <c r="XAY24" s="135"/>
      <c r="XAZ24" s="135"/>
      <c r="XBA24" s="135"/>
      <c r="XBB24" s="135"/>
      <c r="XBF24" s="135" t="s">
        <v>29</v>
      </c>
      <c r="XBG24" s="135"/>
      <c r="XBH24" s="135"/>
      <c r="XBI24" s="135"/>
      <c r="XBJ24" s="135"/>
      <c r="XBN24" s="135" t="s">
        <v>29</v>
      </c>
      <c r="XBO24" s="135"/>
      <c r="XBP24" s="135"/>
      <c r="XBQ24" s="135"/>
      <c r="XBR24" s="135"/>
      <c r="XBV24" s="135" t="s">
        <v>29</v>
      </c>
      <c r="XBW24" s="135"/>
      <c r="XBX24" s="135"/>
      <c r="XBY24" s="135"/>
      <c r="XBZ24" s="135"/>
      <c r="XCD24" s="135" t="s">
        <v>29</v>
      </c>
      <c r="XCE24" s="135"/>
      <c r="XCF24" s="135"/>
      <c r="XCG24" s="135"/>
      <c r="XCH24" s="135"/>
      <c r="XCL24" s="135" t="s">
        <v>29</v>
      </c>
      <c r="XCM24" s="135"/>
      <c r="XCN24" s="135"/>
      <c r="XCO24" s="135"/>
      <c r="XCP24" s="135"/>
      <c r="XCT24" s="135" t="s">
        <v>29</v>
      </c>
      <c r="XCU24" s="135"/>
      <c r="XCV24" s="135"/>
      <c r="XCW24" s="135"/>
      <c r="XCX24" s="135"/>
      <c r="XDB24" s="135" t="s">
        <v>29</v>
      </c>
      <c r="XDC24" s="135"/>
      <c r="XDD24" s="135"/>
      <c r="XDE24" s="135"/>
      <c r="XDF24" s="135"/>
      <c r="XDJ24" s="135" t="s">
        <v>29</v>
      </c>
      <c r="XDK24" s="135"/>
      <c r="XDL24" s="135"/>
      <c r="XDM24" s="135"/>
      <c r="XDN24" s="135"/>
      <c r="XDR24" s="135" t="s">
        <v>29</v>
      </c>
      <c r="XDS24" s="135"/>
      <c r="XDT24" s="135"/>
      <c r="XDU24" s="135"/>
      <c r="XDV24" s="135"/>
      <c r="XDZ24" s="135" t="s">
        <v>29</v>
      </c>
      <c r="XEA24" s="135"/>
      <c r="XEB24" s="135"/>
      <c r="XEC24" s="135"/>
      <c r="XED24" s="135"/>
      <c r="XEH24" s="135" t="s">
        <v>29</v>
      </c>
      <c r="XEI24" s="135"/>
      <c r="XEJ24" s="135"/>
      <c r="XEK24" s="135"/>
      <c r="XEL24" s="135"/>
      <c r="XEP24" s="135" t="s">
        <v>29</v>
      </c>
      <c r="XEQ24" s="135"/>
      <c r="XER24" s="135"/>
      <c r="XES24" s="135"/>
      <c r="XET24" s="135"/>
      <c r="XEX24" s="135" t="s">
        <v>29</v>
      </c>
      <c r="XEY24" s="135"/>
      <c r="XEZ24" s="135"/>
      <c r="XFA24" s="135"/>
      <c r="XFB24" s="135"/>
    </row>
    <row r="25" spans="2:1022 1026:2046 2050:3070 3074:4094 4098:5118 5122:6142 6146:7166 7170:8190 8194:9214 9218:10238 10242:11262 11266:12286 12290:13310 13314:14334 14338:15358 15362:16382" ht="19.5" customHeight="1"/>
    <row r="26" spans="2:1022 1026:2046 2050:3070 3074:4094 4098:5118 5122:6142 6146:7166 7170:8190 8194:9214 9218:10238 10242:11262 11266:12286 12290:13310 13314:14334 14338:15358 15362:16382" ht="19.5" customHeight="1"/>
    <row r="27" spans="2:1022 1026:2046 2050:3070 3074:4094 4098:5118 5122:6142 6146:7166 7170:8190 8194:9214 9218:10238 10242:11262 11266:12286 12290:13310 13314:14334 14338:15358 15362:16382" ht="19.5" customHeight="1"/>
    <row r="28" spans="2:1022 1026:2046 2050:3070 3074:4094 4098:5118 5122:6142 6146:7166 7170:8190 8194:9214 9218:10238 10242:11262 11266:12286 12290:13310 13314:14334 14338:15358 15362:16382" ht="19.5" customHeight="1"/>
    <row r="29" spans="2:1022 1026:2046 2050:3070 3074:4094 4098:5118 5122:6142 6146:7166 7170:8190 8194:9214 9218:10238 10242:11262 11266:12286 12290:13310 13314:14334 14338:15358 15362:16382" ht="19.5" customHeight="1"/>
    <row r="30" spans="2:1022 1026:2046 2050:3070 3074:4094 4098:5118 5122:6142 6146:7166 7170:8190 8194:9214 9218:10238 10242:11262 11266:12286 12290:13310 13314:14334 14338:15358 15362:16382" ht="19.5" customHeight="1"/>
    <row r="31" spans="2:1022 1026:2046 2050:3070 3074:4094 4098:5118 5122:6142 6146:7166 7170:8190 8194:9214 9218:10238 10242:11262 11266:12286 12290:13310 13314:14334 14338:15358 15362:16382" ht="19.5" customHeight="1"/>
    <row r="32" spans="2:1022 1026:2046 2050:3070 3074:4094 4098:5118 5122:6142 6146:7166 7170:8190 8194:9214 9218:10238 10242:11262 11266:12286 12290:13310 13314:14334 14338:15358 15362:16382" ht="19.5" customHeight="1"/>
    <row r="33" ht="19.5" customHeight="1"/>
    <row r="34" ht="19.5" customHeight="1"/>
    <row r="35" ht="19.5" customHeight="1"/>
    <row r="36" ht="19.5" customHeight="1"/>
    <row r="37" ht="19.5" customHeight="1"/>
    <row r="38" ht="19.5" customHeight="1"/>
    <row r="39" ht="19.5" customHeight="1"/>
    <row r="40" ht="19.5" customHeight="1"/>
    <row r="41" ht="19.5" customHeight="1"/>
    <row r="42" ht="19.5" customHeight="1"/>
    <row r="43" ht="19.5" customHeight="1"/>
    <row r="44" ht="19.5" customHeight="1"/>
    <row r="45" ht="19.5" customHeight="1"/>
    <row r="46" ht="19.5" customHeight="1"/>
    <row r="47" ht="19.5" customHeight="1"/>
    <row r="48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</sheetData>
  <mergeCells count="2061">
    <mergeCell ref="XEH24:XEL24"/>
    <mergeCell ref="XEP24:XET24"/>
    <mergeCell ref="XEX24:XFB24"/>
    <mergeCell ref="XCT24:XCX24"/>
    <mergeCell ref="XDB24:XDF24"/>
    <mergeCell ref="XDJ24:XDN24"/>
    <mergeCell ref="XDR24:XDV24"/>
    <mergeCell ref="XDZ24:XED24"/>
    <mergeCell ref="XBF24:XBJ24"/>
    <mergeCell ref="XBN24:XBR24"/>
    <mergeCell ref="XBV24:XBZ24"/>
    <mergeCell ref="XCD24:XCH24"/>
    <mergeCell ref="XCL24:XCP24"/>
    <mergeCell ref="WZR24:WZV24"/>
    <mergeCell ref="WZZ24:XAD24"/>
    <mergeCell ref="XAH24:XAL24"/>
    <mergeCell ref="XAP24:XAT24"/>
    <mergeCell ref="XAX24:XBB24"/>
    <mergeCell ref="WYD24:WYH24"/>
    <mergeCell ref="WYL24:WYP24"/>
    <mergeCell ref="WYT24:WYX24"/>
    <mergeCell ref="WZB24:WZF24"/>
    <mergeCell ref="WZJ24:WZN24"/>
    <mergeCell ref="WWP24:WWT24"/>
    <mergeCell ref="WWX24:WXB24"/>
    <mergeCell ref="WXF24:WXJ24"/>
    <mergeCell ref="WXN24:WXR24"/>
    <mergeCell ref="WXV24:WXZ24"/>
    <mergeCell ref="WVB24:WVF24"/>
    <mergeCell ref="WVJ24:WVN24"/>
    <mergeCell ref="WVR24:WVV24"/>
    <mergeCell ref="WVZ24:WWD24"/>
    <mergeCell ref="WWH24:WWL24"/>
    <mergeCell ref="WTN24:WTR24"/>
    <mergeCell ref="WTV24:WTZ24"/>
    <mergeCell ref="WUD24:WUH24"/>
    <mergeCell ref="WUL24:WUP24"/>
    <mergeCell ref="WUT24:WUX24"/>
    <mergeCell ref="WRZ24:WSD24"/>
    <mergeCell ref="WSH24:WSL24"/>
    <mergeCell ref="WSP24:WST24"/>
    <mergeCell ref="WSX24:WTB24"/>
    <mergeCell ref="WTF24:WTJ24"/>
    <mergeCell ref="WQL24:WQP24"/>
    <mergeCell ref="WQT24:WQX24"/>
    <mergeCell ref="WRB24:WRF24"/>
    <mergeCell ref="WRJ24:WRN24"/>
    <mergeCell ref="WRR24:WRV24"/>
    <mergeCell ref="WOX24:WPB24"/>
    <mergeCell ref="WPF24:WPJ24"/>
    <mergeCell ref="WPN24:WPR24"/>
    <mergeCell ref="WPV24:WPZ24"/>
    <mergeCell ref="WQD24:WQH24"/>
    <mergeCell ref="WNJ24:WNN24"/>
    <mergeCell ref="WNR24:WNV24"/>
    <mergeCell ref="WNZ24:WOD24"/>
    <mergeCell ref="WOH24:WOL24"/>
    <mergeCell ref="WOP24:WOT24"/>
    <mergeCell ref="WLV24:WLZ24"/>
    <mergeCell ref="WMD24:WMH24"/>
    <mergeCell ref="WML24:WMP24"/>
    <mergeCell ref="WMT24:WMX24"/>
    <mergeCell ref="WNB24:WNF24"/>
    <mergeCell ref="WKH24:WKL24"/>
    <mergeCell ref="WKP24:WKT24"/>
    <mergeCell ref="WKX24:WLB24"/>
    <mergeCell ref="WLF24:WLJ24"/>
    <mergeCell ref="WLN24:WLR24"/>
    <mergeCell ref="WIT24:WIX24"/>
    <mergeCell ref="WJB24:WJF24"/>
    <mergeCell ref="WJJ24:WJN24"/>
    <mergeCell ref="WJR24:WJV24"/>
    <mergeCell ref="WJZ24:WKD24"/>
    <mergeCell ref="WHF24:WHJ24"/>
    <mergeCell ref="WHN24:WHR24"/>
    <mergeCell ref="WHV24:WHZ24"/>
    <mergeCell ref="WID24:WIH24"/>
    <mergeCell ref="WIL24:WIP24"/>
    <mergeCell ref="WFR24:WFV24"/>
    <mergeCell ref="WFZ24:WGD24"/>
    <mergeCell ref="WGH24:WGL24"/>
    <mergeCell ref="WGP24:WGT24"/>
    <mergeCell ref="WGX24:WHB24"/>
    <mergeCell ref="WED24:WEH24"/>
    <mergeCell ref="WEL24:WEP24"/>
    <mergeCell ref="WET24:WEX24"/>
    <mergeCell ref="WFB24:WFF24"/>
    <mergeCell ref="WFJ24:WFN24"/>
    <mergeCell ref="WCP24:WCT24"/>
    <mergeCell ref="WCX24:WDB24"/>
    <mergeCell ref="WDF24:WDJ24"/>
    <mergeCell ref="WDN24:WDR24"/>
    <mergeCell ref="WDV24:WDZ24"/>
    <mergeCell ref="WBB24:WBF24"/>
    <mergeCell ref="WBJ24:WBN24"/>
    <mergeCell ref="WBR24:WBV24"/>
    <mergeCell ref="WBZ24:WCD24"/>
    <mergeCell ref="WCH24:WCL24"/>
    <mergeCell ref="VZN24:VZR24"/>
    <mergeCell ref="VZV24:VZZ24"/>
    <mergeCell ref="WAD24:WAH24"/>
    <mergeCell ref="WAL24:WAP24"/>
    <mergeCell ref="WAT24:WAX24"/>
    <mergeCell ref="VXZ24:VYD24"/>
    <mergeCell ref="VYH24:VYL24"/>
    <mergeCell ref="VYP24:VYT24"/>
    <mergeCell ref="VYX24:VZB24"/>
    <mergeCell ref="VZF24:VZJ24"/>
    <mergeCell ref="VWL24:VWP24"/>
    <mergeCell ref="VWT24:VWX24"/>
    <mergeCell ref="VXB24:VXF24"/>
    <mergeCell ref="VXJ24:VXN24"/>
    <mergeCell ref="VXR24:VXV24"/>
    <mergeCell ref="VUX24:VVB24"/>
    <mergeCell ref="VVF24:VVJ24"/>
    <mergeCell ref="VVN24:VVR24"/>
    <mergeCell ref="VVV24:VVZ24"/>
    <mergeCell ref="VWD24:VWH24"/>
    <mergeCell ref="VTJ24:VTN24"/>
    <mergeCell ref="VTR24:VTV24"/>
    <mergeCell ref="VTZ24:VUD24"/>
    <mergeCell ref="VUH24:VUL24"/>
    <mergeCell ref="VUP24:VUT24"/>
    <mergeCell ref="VRV24:VRZ24"/>
    <mergeCell ref="VSD24:VSH24"/>
    <mergeCell ref="VSL24:VSP24"/>
    <mergeCell ref="VST24:VSX24"/>
    <mergeCell ref="VTB24:VTF24"/>
    <mergeCell ref="VQH24:VQL24"/>
    <mergeCell ref="VQP24:VQT24"/>
    <mergeCell ref="VQX24:VRB24"/>
    <mergeCell ref="VRF24:VRJ24"/>
    <mergeCell ref="VRN24:VRR24"/>
    <mergeCell ref="VOT24:VOX24"/>
    <mergeCell ref="VPB24:VPF24"/>
    <mergeCell ref="VPJ24:VPN24"/>
    <mergeCell ref="VPR24:VPV24"/>
    <mergeCell ref="VPZ24:VQD24"/>
    <mergeCell ref="VNF24:VNJ24"/>
    <mergeCell ref="VNN24:VNR24"/>
    <mergeCell ref="VNV24:VNZ24"/>
    <mergeCell ref="VOD24:VOH24"/>
    <mergeCell ref="VOL24:VOP24"/>
    <mergeCell ref="VLR24:VLV24"/>
    <mergeCell ref="VLZ24:VMD24"/>
    <mergeCell ref="VMH24:VML24"/>
    <mergeCell ref="VMP24:VMT24"/>
    <mergeCell ref="VMX24:VNB24"/>
    <mergeCell ref="VKD24:VKH24"/>
    <mergeCell ref="VKL24:VKP24"/>
    <mergeCell ref="VKT24:VKX24"/>
    <mergeCell ref="VLB24:VLF24"/>
    <mergeCell ref="VLJ24:VLN24"/>
    <mergeCell ref="VIP24:VIT24"/>
    <mergeCell ref="VIX24:VJB24"/>
    <mergeCell ref="VJF24:VJJ24"/>
    <mergeCell ref="VJN24:VJR24"/>
    <mergeCell ref="VJV24:VJZ24"/>
    <mergeCell ref="VHB24:VHF24"/>
    <mergeCell ref="VHJ24:VHN24"/>
    <mergeCell ref="VHR24:VHV24"/>
    <mergeCell ref="VHZ24:VID24"/>
    <mergeCell ref="VIH24:VIL24"/>
    <mergeCell ref="VFN24:VFR24"/>
    <mergeCell ref="VFV24:VFZ24"/>
    <mergeCell ref="VGD24:VGH24"/>
    <mergeCell ref="VGL24:VGP24"/>
    <mergeCell ref="VGT24:VGX24"/>
    <mergeCell ref="VDZ24:VED24"/>
    <mergeCell ref="VEH24:VEL24"/>
    <mergeCell ref="VEP24:VET24"/>
    <mergeCell ref="VEX24:VFB24"/>
    <mergeCell ref="VFF24:VFJ24"/>
    <mergeCell ref="VCL24:VCP24"/>
    <mergeCell ref="VCT24:VCX24"/>
    <mergeCell ref="VDB24:VDF24"/>
    <mergeCell ref="VDJ24:VDN24"/>
    <mergeCell ref="VDR24:VDV24"/>
    <mergeCell ref="VAX24:VBB24"/>
    <mergeCell ref="VBF24:VBJ24"/>
    <mergeCell ref="VBN24:VBR24"/>
    <mergeCell ref="VBV24:VBZ24"/>
    <mergeCell ref="VCD24:VCH24"/>
    <mergeCell ref="UZJ24:UZN24"/>
    <mergeCell ref="UZR24:UZV24"/>
    <mergeCell ref="UZZ24:VAD24"/>
    <mergeCell ref="VAH24:VAL24"/>
    <mergeCell ref="VAP24:VAT24"/>
    <mergeCell ref="UXV24:UXZ24"/>
    <mergeCell ref="UYD24:UYH24"/>
    <mergeCell ref="UYL24:UYP24"/>
    <mergeCell ref="UYT24:UYX24"/>
    <mergeCell ref="UZB24:UZF24"/>
    <mergeCell ref="UWH24:UWL24"/>
    <mergeCell ref="UWP24:UWT24"/>
    <mergeCell ref="UWX24:UXB24"/>
    <mergeCell ref="UXF24:UXJ24"/>
    <mergeCell ref="UXN24:UXR24"/>
    <mergeCell ref="UUT24:UUX24"/>
    <mergeCell ref="UVB24:UVF24"/>
    <mergeCell ref="UVJ24:UVN24"/>
    <mergeCell ref="UVR24:UVV24"/>
    <mergeCell ref="UVZ24:UWD24"/>
    <mergeCell ref="UTF24:UTJ24"/>
    <mergeCell ref="UTN24:UTR24"/>
    <mergeCell ref="UTV24:UTZ24"/>
    <mergeCell ref="UUD24:UUH24"/>
    <mergeCell ref="UUL24:UUP24"/>
    <mergeCell ref="URR24:URV24"/>
    <mergeCell ref="URZ24:USD24"/>
    <mergeCell ref="USH24:USL24"/>
    <mergeCell ref="USP24:UST24"/>
    <mergeCell ref="USX24:UTB24"/>
    <mergeCell ref="UQD24:UQH24"/>
    <mergeCell ref="UQL24:UQP24"/>
    <mergeCell ref="UQT24:UQX24"/>
    <mergeCell ref="URB24:URF24"/>
    <mergeCell ref="URJ24:URN24"/>
    <mergeCell ref="UOP24:UOT24"/>
    <mergeCell ref="UOX24:UPB24"/>
    <mergeCell ref="UPF24:UPJ24"/>
    <mergeCell ref="UPN24:UPR24"/>
    <mergeCell ref="UPV24:UPZ24"/>
    <mergeCell ref="UNB24:UNF24"/>
    <mergeCell ref="UNJ24:UNN24"/>
    <mergeCell ref="UNR24:UNV24"/>
    <mergeCell ref="UNZ24:UOD24"/>
    <mergeCell ref="UOH24:UOL24"/>
    <mergeCell ref="ULN24:ULR24"/>
    <mergeCell ref="ULV24:ULZ24"/>
    <mergeCell ref="UMD24:UMH24"/>
    <mergeCell ref="UML24:UMP24"/>
    <mergeCell ref="UMT24:UMX24"/>
    <mergeCell ref="UJZ24:UKD24"/>
    <mergeCell ref="UKH24:UKL24"/>
    <mergeCell ref="UKP24:UKT24"/>
    <mergeCell ref="UKX24:ULB24"/>
    <mergeCell ref="ULF24:ULJ24"/>
    <mergeCell ref="UIL24:UIP24"/>
    <mergeCell ref="UIT24:UIX24"/>
    <mergeCell ref="UJB24:UJF24"/>
    <mergeCell ref="UJJ24:UJN24"/>
    <mergeCell ref="UJR24:UJV24"/>
    <mergeCell ref="UGX24:UHB24"/>
    <mergeCell ref="UHF24:UHJ24"/>
    <mergeCell ref="UHN24:UHR24"/>
    <mergeCell ref="UHV24:UHZ24"/>
    <mergeCell ref="UID24:UIH24"/>
    <mergeCell ref="UFJ24:UFN24"/>
    <mergeCell ref="UFR24:UFV24"/>
    <mergeCell ref="UFZ24:UGD24"/>
    <mergeCell ref="UGH24:UGL24"/>
    <mergeCell ref="UGP24:UGT24"/>
    <mergeCell ref="UDV24:UDZ24"/>
    <mergeCell ref="UED24:UEH24"/>
    <mergeCell ref="UEL24:UEP24"/>
    <mergeCell ref="UET24:UEX24"/>
    <mergeCell ref="UFB24:UFF24"/>
    <mergeCell ref="UCH24:UCL24"/>
    <mergeCell ref="UCP24:UCT24"/>
    <mergeCell ref="UCX24:UDB24"/>
    <mergeCell ref="UDF24:UDJ24"/>
    <mergeCell ref="UDN24:UDR24"/>
    <mergeCell ref="UAT24:UAX24"/>
    <mergeCell ref="UBB24:UBF24"/>
    <mergeCell ref="UBJ24:UBN24"/>
    <mergeCell ref="UBR24:UBV24"/>
    <mergeCell ref="UBZ24:UCD24"/>
    <mergeCell ref="TZF24:TZJ24"/>
    <mergeCell ref="TZN24:TZR24"/>
    <mergeCell ref="TZV24:TZZ24"/>
    <mergeCell ref="UAD24:UAH24"/>
    <mergeCell ref="UAL24:UAP24"/>
    <mergeCell ref="TXR24:TXV24"/>
    <mergeCell ref="TXZ24:TYD24"/>
    <mergeCell ref="TYH24:TYL24"/>
    <mergeCell ref="TYP24:TYT24"/>
    <mergeCell ref="TYX24:TZB24"/>
    <mergeCell ref="TWD24:TWH24"/>
    <mergeCell ref="TWL24:TWP24"/>
    <mergeCell ref="TWT24:TWX24"/>
    <mergeCell ref="TXB24:TXF24"/>
    <mergeCell ref="TXJ24:TXN24"/>
    <mergeCell ref="TUP24:TUT24"/>
    <mergeCell ref="TUX24:TVB24"/>
    <mergeCell ref="TVF24:TVJ24"/>
    <mergeCell ref="TVN24:TVR24"/>
    <mergeCell ref="TVV24:TVZ24"/>
    <mergeCell ref="TTB24:TTF24"/>
    <mergeCell ref="TTJ24:TTN24"/>
    <mergeCell ref="TTR24:TTV24"/>
    <mergeCell ref="TTZ24:TUD24"/>
    <mergeCell ref="TUH24:TUL24"/>
    <mergeCell ref="TRN24:TRR24"/>
    <mergeCell ref="TRV24:TRZ24"/>
    <mergeCell ref="TSD24:TSH24"/>
    <mergeCell ref="TSL24:TSP24"/>
    <mergeCell ref="TST24:TSX24"/>
    <mergeCell ref="TPZ24:TQD24"/>
    <mergeCell ref="TQH24:TQL24"/>
    <mergeCell ref="TQP24:TQT24"/>
    <mergeCell ref="TQX24:TRB24"/>
    <mergeCell ref="TRF24:TRJ24"/>
    <mergeCell ref="TOL24:TOP24"/>
    <mergeCell ref="TOT24:TOX24"/>
    <mergeCell ref="TPB24:TPF24"/>
    <mergeCell ref="TPJ24:TPN24"/>
    <mergeCell ref="TPR24:TPV24"/>
    <mergeCell ref="TMX24:TNB24"/>
    <mergeCell ref="TNF24:TNJ24"/>
    <mergeCell ref="TNN24:TNR24"/>
    <mergeCell ref="TNV24:TNZ24"/>
    <mergeCell ref="TOD24:TOH24"/>
    <mergeCell ref="TLJ24:TLN24"/>
    <mergeCell ref="TLR24:TLV24"/>
    <mergeCell ref="TLZ24:TMD24"/>
    <mergeCell ref="TMH24:TML24"/>
    <mergeCell ref="TMP24:TMT24"/>
    <mergeCell ref="TJV24:TJZ24"/>
    <mergeCell ref="TKD24:TKH24"/>
    <mergeCell ref="TKL24:TKP24"/>
    <mergeCell ref="TKT24:TKX24"/>
    <mergeCell ref="TLB24:TLF24"/>
    <mergeCell ref="TIH24:TIL24"/>
    <mergeCell ref="TIP24:TIT24"/>
    <mergeCell ref="TIX24:TJB24"/>
    <mergeCell ref="TJF24:TJJ24"/>
    <mergeCell ref="TJN24:TJR24"/>
    <mergeCell ref="TGT24:TGX24"/>
    <mergeCell ref="THB24:THF24"/>
    <mergeCell ref="THJ24:THN24"/>
    <mergeCell ref="THR24:THV24"/>
    <mergeCell ref="THZ24:TID24"/>
    <mergeCell ref="TFF24:TFJ24"/>
    <mergeCell ref="TFN24:TFR24"/>
    <mergeCell ref="TFV24:TFZ24"/>
    <mergeCell ref="TGD24:TGH24"/>
    <mergeCell ref="TGL24:TGP24"/>
    <mergeCell ref="TDR24:TDV24"/>
    <mergeCell ref="TDZ24:TED24"/>
    <mergeCell ref="TEH24:TEL24"/>
    <mergeCell ref="TEP24:TET24"/>
    <mergeCell ref="TEX24:TFB24"/>
    <mergeCell ref="TCD24:TCH24"/>
    <mergeCell ref="TCL24:TCP24"/>
    <mergeCell ref="TCT24:TCX24"/>
    <mergeCell ref="TDB24:TDF24"/>
    <mergeCell ref="TDJ24:TDN24"/>
    <mergeCell ref="TAP24:TAT24"/>
    <mergeCell ref="TAX24:TBB24"/>
    <mergeCell ref="TBF24:TBJ24"/>
    <mergeCell ref="TBN24:TBR24"/>
    <mergeCell ref="TBV24:TBZ24"/>
    <mergeCell ref="SZB24:SZF24"/>
    <mergeCell ref="SZJ24:SZN24"/>
    <mergeCell ref="SZR24:SZV24"/>
    <mergeCell ref="SZZ24:TAD24"/>
    <mergeCell ref="TAH24:TAL24"/>
    <mergeCell ref="SXN24:SXR24"/>
    <mergeCell ref="SXV24:SXZ24"/>
    <mergeCell ref="SYD24:SYH24"/>
    <mergeCell ref="SYL24:SYP24"/>
    <mergeCell ref="SYT24:SYX24"/>
    <mergeCell ref="SVZ24:SWD24"/>
    <mergeCell ref="SWH24:SWL24"/>
    <mergeCell ref="SWP24:SWT24"/>
    <mergeCell ref="SWX24:SXB24"/>
    <mergeCell ref="SXF24:SXJ24"/>
    <mergeCell ref="SUL24:SUP24"/>
    <mergeCell ref="SUT24:SUX24"/>
    <mergeCell ref="SVB24:SVF24"/>
    <mergeCell ref="SVJ24:SVN24"/>
    <mergeCell ref="SVR24:SVV24"/>
    <mergeCell ref="SSX24:STB24"/>
    <mergeCell ref="STF24:STJ24"/>
    <mergeCell ref="STN24:STR24"/>
    <mergeCell ref="STV24:STZ24"/>
    <mergeCell ref="SUD24:SUH24"/>
    <mergeCell ref="SRJ24:SRN24"/>
    <mergeCell ref="SRR24:SRV24"/>
    <mergeCell ref="SRZ24:SSD24"/>
    <mergeCell ref="SSH24:SSL24"/>
    <mergeCell ref="SSP24:SST24"/>
    <mergeCell ref="SPV24:SPZ24"/>
    <mergeCell ref="SQD24:SQH24"/>
    <mergeCell ref="SQL24:SQP24"/>
    <mergeCell ref="SQT24:SQX24"/>
    <mergeCell ref="SRB24:SRF24"/>
    <mergeCell ref="SOH24:SOL24"/>
    <mergeCell ref="SOP24:SOT24"/>
    <mergeCell ref="SOX24:SPB24"/>
    <mergeCell ref="SPF24:SPJ24"/>
    <mergeCell ref="SPN24:SPR24"/>
    <mergeCell ref="SMT24:SMX24"/>
    <mergeCell ref="SNB24:SNF24"/>
    <mergeCell ref="SNJ24:SNN24"/>
    <mergeCell ref="SNR24:SNV24"/>
    <mergeCell ref="SNZ24:SOD24"/>
    <mergeCell ref="SLF24:SLJ24"/>
    <mergeCell ref="SLN24:SLR24"/>
    <mergeCell ref="SLV24:SLZ24"/>
    <mergeCell ref="SMD24:SMH24"/>
    <mergeCell ref="SML24:SMP24"/>
    <mergeCell ref="SJR24:SJV24"/>
    <mergeCell ref="SJZ24:SKD24"/>
    <mergeCell ref="SKH24:SKL24"/>
    <mergeCell ref="SKP24:SKT24"/>
    <mergeCell ref="SKX24:SLB24"/>
    <mergeCell ref="SID24:SIH24"/>
    <mergeCell ref="SIL24:SIP24"/>
    <mergeCell ref="SIT24:SIX24"/>
    <mergeCell ref="SJB24:SJF24"/>
    <mergeCell ref="SJJ24:SJN24"/>
    <mergeCell ref="SGP24:SGT24"/>
    <mergeCell ref="SGX24:SHB24"/>
    <mergeCell ref="SHF24:SHJ24"/>
    <mergeCell ref="SHN24:SHR24"/>
    <mergeCell ref="SHV24:SHZ24"/>
    <mergeCell ref="SFB24:SFF24"/>
    <mergeCell ref="SFJ24:SFN24"/>
    <mergeCell ref="SFR24:SFV24"/>
    <mergeCell ref="SFZ24:SGD24"/>
    <mergeCell ref="SGH24:SGL24"/>
    <mergeCell ref="SDN24:SDR24"/>
    <mergeCell ref="SDV24:SDZ24"/>
    <mergeCell ref="SED24:SEH24"/>
    <mergeCell ref="SEL24:SEP24"/>
    <mergeCell ref="SET24:SEX24"/>
    <mergeCell ref="SBZ24:SCD24"/>
    <mergeCell ref="SCH24:SCL24"/>
    <mergeCell ref="SCP24:SCT24"/>
    <mergeCell ref="SCX24:SDB24"/>
    <mergeCell ref="SDF24:SDJ24"/>
    <mergeCell ref="SAL24:SAP24"/>
    <mergeCell ref="SAT24:SAX24"/>
    <mergeCell ref="SBB24:SBF24"/>
    <mergeCell ref="SBJ24:SBN24"/>
    <mergeCell ref="SBR24:SBV24"/>
    <mergeCell ref="RYX24:RZB24"/>
    <mergeCell ref="RZF24:RZJ24"/>
    <mergeCell ref="RZN24:RZR24"/>
    <mergeCell ref="RZV24:RZZ24"/>
    <mergeCell ref="SAD24:SAH24"/>
    <mergeCell ref="RXJ24:RXN24"/>
    <mergeCell ref="RXR24:RXV24"/>
    <mergeCell ref="RXZ24:RYD24"/>
    <mergeCell ref="RYH24:RYL24"/>
    <mergeCell ref="RYP24:RYT24"/>
    <mergeCell ref="RVV24:RVZ24"/>
    <mergeCell ref="RWD24:RWH24"/>
    <mergeCell ref="RWL24:RWP24"/>
    <mergeCell ref="RWT24:RWX24"/>
    <mergeCell ref="RXB24:RXF24"/>
    <mergeCell ref="RUH24:RUL24"/>
    <mergeCell ref="RUP24:RUT24"/>
    <mergeCell ref="RUX24:RVB24"/>
    <mergeCell ref="RVF24:RVJ24"/>
    <mergeCell ref="RVN24:RVR24"/>
    <mergeCell ref="RST24:RSX24"/>
    <mergeCell ref="RTB24:RTF24"/>
    <mergeCell ref="RTJ24:RTN24"/>
    <mergeCell ref="RTR24:RTV24"/>
    <mergeCell ref="RTZ24:RUD24"/>
    <mergeCell ref="RRF24:RRJ24"/>
    <mergeCell ref="RRN24:RRR24"/>
    <mergeCell ref="RRV24:RRZ24"/>
    <mergeCell ref="RSD24:RSH24"/>
    <mergeCell ref="RSL24:RSP24"/>
    <mergeCell ref="RPR24:RPV24"/>
    <mergeCell ref="RPZ24:RQD24"/>
    <mergeCell ref="RQH24:RQL24"/>
    <mergeCell ref="RQP24:RQT24"/>
    <mergeCell ref="RQX24:RRB24"/>
    <mergeCell ref="ROD24:ROH24"/>
    <mergeCell ref="ROL24:ROP24"/>
    <mergeCell ref="ROT24:ROX24"/>
    <mergeCell ref="RPB24:RPF24"/>
    <mergeCell ref="RPJ24:RPN24"/>
    <mergeCell ref="RMP24:RMT24"/>
    <mergeCell ref="RMX24:RNB24"/>
    <mergeCell ref="RNF24:RNJ24"/>
    <mergeCell ref="RNN24:RNR24"/>
    <mergeCell ref="RNV24:RNZ24"/>
    <mergeCell ref="RLB24:RLF24"/>
    <mergeCell ref="RLJ24:RLN24"/>
    <mergeCell ref="RLR24:RLV24"/>
    <mergeCell ref="RLZ24:RMD24"/>
    <mergeCell ref="RMH24:RML24"/>
    <mergeCell ref="RJN24:RJR24"/>
    <mergeCell ref="RJV24:RJZ24"/>
    <mergeCell ref="RKD24:RKH24"/>
    <mergeCell ref="RKL24:RKP24"/>
    <mergeCell ref="RKT24:RKX24"/>
    <mergeCell ref="RHZ24:RID24"/>
    <mergeCell ref="RIH24:RIL24"/>
    <mergeCell ref="RIP24:RIT24"/>
    <mergeCell ref="RIX24:RJB24"/>
    <mergeCell ref="RJF24:RJJ24"/>
    <mergeCell ref="RGL24:RGP24"/>
    <mergeCell ref="RGT24:RGX24"/>
    <mergeCell ref="RHB24:RHF24"/>
    <mergeCell ref="RHJ24:RHN24"/>
    <mergeCell ref="RHR24:RHV24"/>
    <mergeCell ref="REX24:RFB24"/>
    <mergeCell ref="RFF24:RFJ24"/>
    <mergeCell ref="RFN24:RFR24"/>
    <mergeCell ref="RFV24:RFZ24"/>
    <mergeCell ref="RGD24:RGH24"/>
    <mergeCell ref="RDJ24:RDN24"/>
    <mergeCell ref="RDR24:RDV24"/>
    <mergeCell ref="RDZ24:RED24"/>
    <mergeCell ref="REH24:REL24"/>
    <mergeCell ref="REP24:RET24"/>
    <mergeCell ref="RBV24:RBZ24"/>
    <mergeCell ref="RCD24:RCH24"/>
    <mergeCell ref="RCL24:RCP24"/>
    <mergeCell ref="RCT24:RCX24"/>
    <mergeCell ref="RDB24:RDF24"/>
    <mergeCell ref="RAH24:RAL24"/>
    <mergeCell ref="RAP24:RAT24"/>
    <mergeCell ref="RAX24:RBB24"/>
    <mergeCell ref="RBF24:RBJ24"/>
    <mergeCell ref="RBN24:RBR24"/>
    <mergeCell ref="QYT24:QYX24"/>
    <mergeCell ref="QZB24:QZF24"/>
    <mergeCell ref="QZJ24:QZN24"/>
    <mergeCell ref="QZR24:QZV24"/>
    <mergeCell ref="QZZ24:RAD24"/>
    <mergeCell ref="QXF24:QXJ24"/>
    <mergeCell ref="QXN24:QXR24"/>
    <mergeCell ref="QXV24:QXZ24"/>
    <mergeCell ref="QYD24:QYH24"/>
    <mergeCell ref="QYL24:QYP24"/>
    <mergeCell ref="QVR24:QVV24"/>
    <mergeCell ref="QVZ24:QWD24"/>
    <mergeCell ref="QWH24:QWL24"/>
    <mergeCell ref="QWP24:QWT24"/>
    <mergeCell ref="QWX24:QXB24"/>
    <mergeCell ref="QUD24:QUH24"/>
    <mergeCell ref="QUL24:QUP24"/>
    <mergeCell ref="QUT24:QUX24"/>
    <mergeCell ref="QVB24:QVF24"/>
    <mergeCell ref="QVJ24:QVN24"/>
    <mergeCell ref="QSP24:QST24"/>
    <mergeCell ref="QSX24:QTB24"/>
    <mergeCell ref="QTF24:QTJ24"/>
    <mergeCell ref="QTN24:QTR24"/>
    <mergeCell ref="QTV24:QTZ24"/>
    <mergeCell ref="QRB24:QRF24"/>
    <mergeCell ref="QRJ24:QRN24"/>
    <mergeCell ref="QRR24:QRV24"/>
    <mergeCell ref="QRZ24:QSD24"/>
    <mergeCell ref="QSH24:QSL24"/>
    <mergeCell ref="QPN24:QPR24"/>
    <mergeCell ref="QPV24:QPZ24"/>
    <mergeCell ref="QQD24:QQH24"/>
    <mergeCell ref="QQL24:QQP24"/>
    <mergeCell ref="QQT24:QQX24"/>
    <mergeCell ref="QNZ24:QOD24"/>
    <mergeCell ref="QOH24:QOL24"/>
    <mergeCell ref="QOP24:QOT24"/>
    <mergeCell ref="QOX24:QPB24"/>
    <mergeCell ref="QPF24:QPJ24"/>
    <mergeCell ref="QML24:QMP24"/>
    <mergeCell ref="QMT24:QMX24"/>
    <mergeCell ref="QNB24:QNF24"/>
    <mergeCell ref="QNJ24:QNN24"/>
    <mergeCell ref="QNR24:QNV24"/>
    <mergeCell ref="QKX24:QLB24"/>
    <mergeCell ref="QLF24:QLJ24"/>
    <mergeCell ref="QLN24:QLR24"/>
    <mergeCell ref="QLV24:QLZ24"/>
    <mergeCell ref="QMD24:QMH24"/>
    <mergeCell ref="QJJ24:QJN24"/>
    <mergeCell ref="QJR24:QJV24"/>
    <mergeCell ref="QJZ24:QKD24"/>
    <mergeCell ref="QKH24:QKL24"/>
    <mergeCell ref="QKP24:QKT24"/>
    <mergeCell ref="QHV24:QHZ24"/>
    <mergeCell ref="QID24:QIH24"/>
    <mergeCell ref="QIL24:QIP24"/>
    <mergeCell ref="QIT24:QIX24"/>
    <mergeCell ref="QJB24:QJF24"/>
    <mergeCell ref="QGH24:QGL24"/>
    <mergeCell ref="QGP24:QGT24"/>
    <mergeCell ref="QGX24:QHB24"/>
    <mergeCell ref="QHF24:QHJ24"/>
    <mergeCell ref="QHN24:QHR24"/>
    <mergeCell ref="QET24:QEX24"/>
    <mergeCell ref="QFB24:QFF24"/>
    <mergeCell ref="QFJ24:QFN24"/>
    <mergeCell ref="QFR24:QFV24"/>
    <mergeCell ref="QFZ24:QGD24"/>
    <mergeCell ref="QDF24:QDJ24"/>
    <mergeCell ref="QDN24:QDR24"/>
    <mergeCell ref="QDV24:QDZ24"/>
    <mergeCell ref="QED24:QEH24"/>
    <mergeCell ref="QEL24:QEP24"/>
    <mergeCell ref="QBR24:QBV24"/>
    <mergeCell ref="QBZ24:QCD24"/>
    <mergeCell ref="QCH24:QCL24"/>
    <mergeCell ref="QCP24:QCT24"/>
    <mergeCell ref="QCX24:QDB24"/>
    <mergeCell ref="QAD24:QAH24"/>
    <mergeCell ref="QAL24:QAP24"/>
    <mergeCell ref="QAT24:QAX24"/>
    <mergeCell ref="QBB24:QBF24"/>
    <mergeCell ref="QBJ24:QBN24"/>
    <mergeCell ref="PYP24:PYT24"/>
    <mergeCell ref="PYX24:PZB24"/>
    <mergeCell ref="PZF24:PZJ24"/>
    <mergeCell ref="PZN24:PZR24"/>
    <mergeCell ref="PZV24:PZZ24"/>
    <mergeCell ref="PXB24:PXF24"/>
    <mergeCell ref="PXJ24:PXN24"/>
    <mergeCell ref="PXR24:PXV24"/>
    <mergeCell ref="PXZ24:PYD24"/>
    <mergeCell ref="PYH24:PYL24"/>
    <mergeCell ref="PVN24:PVR24"/>
    <mergeCell ref="PVV24:PVZ24"/>
    <mergeCell ref="PWD24:PWH24"/>
    <mergeCell ref="PWL24:PWP24"/>
    <mergeCell ref="PWT24:PWX24"/>
    <mergeCell ref="PTZ24:PUD24"/>
    <mergeCell ref="PUH24:PUL24"/>
    <mergeCell ref="PUP24:PUT24"/>
    <mergeCell ref="PUX24:PVB24"/>
    <mergeCell ref="PVF24:PVJ24"/>
    <mergeCell ref="PSL24:PSP24"/>
    <mergeCell ref="PST24:PSX24"/>
    <mergeCell ref="PTB24:PTF24"/>
    <mergeCell ref="PTJ24:PTN24"/>
    <mergeCell ref="PTR24:PTV24"/>
    <mergeCell ref="PQX24:PRB24"/>
    <mergeCell ref="PRF24:PRJ24"/>
    <mergeCell ref="PRN24:PRR24"/>
    <mergeCell ref="PRV24:PRZ24"/>
    <mergeCell ref="PSD24:PSH24"/>
    <mergeCell ref="PPJ24:PPN24"/>
    <mergeCell ref="PPR24:PPV24"/>
    <mergeCell ref="PPZ24:PQD24"/>
    <mergeCell ref="PQH24:PQL24"/>
    <mergeCell ref="PQP24:PQT24"/>
    <mergeCell ref="PNV24:PNZ24"/>
    <mergeCell ref="POD24:POH24"/>
    <mergeCell ref="POL24:POP24"/>
    <mergeCell ref="POT24:POX24"/>
    <mergeCell ref="PPB24:PPF24"/>
    <mergeCell ref="PMH24:PML24"/>
    <mergeCell ref="PMP24:PMT24"/>
    <mergeCell ref="PMX24:PNB24"/>
    <mergeCell ref="PNF24:PNJ24"/>
    <mergeCell ref="PNN24:PNR24"/>
    <mergeCell ref="PKT24:PKX24"/>
    <mergeCell ref="PLB24:PLF24"/>
    <mergeCell ref="PLJ24:PLN24"/>
    <mergeCell ref="PLR24:PLV24"/>
    <mergeCell ref="PLZ24:PMD24"/>
    <mergeCell ref="PJF24:PJJ24"/>
    <mergeCell ref="PJN24:PJR24"/>
    <mergeCell ref="PJV24:PJZ24"/>
    <mergeCell ref="PKD24:PKH24"/>
    <mergeCell ref="PKL24:PKP24"/>
    <mergeCell ref="PHR24:PHV24"/>
    <mergeCell ref="PHZ24:PID24"/>
    <mergeCell ref="PIH24:PIL24"/>
    <mergeCell ref="PIP24:PIT24"/>
    <mergeCell ref="PIX24:PJB24"/>
    <mergeCell ref="PGD24:PGH24"/>
    <mergeCell ref="PGL24:PGP24"/>
    <mergeCell ref="PGT24:PGX24"/>
    <mergeCell ref="PHB24:PHF24"/>
    <mergeCell ref="PHJ24:PHN24"/>
    <mergeCell ref="PEP24:PET24"/>
    <mergeCell ref="PEX24:PFB24"/>
    <mergeCell ref="PFF24:PFJ24"/>
    <mergeCell ref="PFN24:PFR24"/>
    <mergeCell ref="PFV24:PFZ24"/>
    <mergeCell ref="PDB24:PDF24"/>
    <mergeCell ref="PDJ24:PDN24"/>
    <mergeCell ref="PDR24:PDV24"/>
    <mergeCell ref="PDZ24:PED24"/>
    <mergeCell ref="PEH24:PEL24"/>
    <mergeCell ref="PBN24:PBR24"/>
    <mergeCell ref="PBV24:PBZ24"/>
    <mergeCell ref="PCD24:PCH24"/>
    <mergeCell ref="PCL24:PCP24"/>
    <mergeCell ref="PCT24:PCX24"/>
    <mergeCell ref="OZZ24:PAD24"/>
    <mergeCell ref="PAH24:PAL24"/>
    <mergeCell ref="PAP24:PAT24"/>
    <mergeCell ref="PAX24:PBB24"/>
    <mergeCell ref="PBF24:PBJ24"/>
    <mergeCell ref="OYL24:OYP24"/>
    <mergeCell ref="OYT24:OYX24"/>
    <mergeCell ref="OZB24:OZF24"/>
    <mergeCell ref="OZJ24:OZN24"/>
    <mergeCell ref="OZR24:OZV24"/>
    <mergeCell ref="OWX24:OXB24"/>
    <mergeCell ref="OXF24:OXJ24"/>
    <mergeCell ref="OXN24:OXR24"/>
    <mergeCell ref="OXV24:OXZ24"/>
    <mergeCell ref="OYD24:OYH24"/>
    <mergeCell ref="OVJ24:OVN24"/>
    <mergeCell ref="OVR24:OVV24"/>
    <mergeCell ref="OVZ24:OWD24"/>
    <mergeCell ref="OWH24:OWL24"/>
    <mergeCell ref="OWP24:OWT24"/>
    <mergeCell ref="OTV24:OTZ24"/>
    <mergeCell ref="OUD24:OUH24"/>
    <mergeCell ref="OUL24:OUP24"/>
    <mergeCell ref="OUT24:OUX24"/>
    <mergeCell ref="OVB24:OVF24"/>
    <mergeCell ref="OSH24:OSL24"/>
    <mergeCell ref="OSP24:OST24"/>
    <mergeCell ref="OSX24:OTB24"/>
    <mergeCell ref="OTF24:OTJ24"/>
    <mergeCell ref="OTN24:OTR24"/>
    <mergeCell ref="OQT24:OQX24"/>
    <mergeCell ref="ORB24:ORF24"/>
    <mergeCell ref="ORJ24:ORN24"/>
    <mergeCell ref="ORR24:ORV24"/>
    <mergeCell ref="ORZ24:OSD24"/>
    <mergeCell ref="OPF24:OPJ24"/>
    <mergeCell ref="OPN24:OPR24"/>
    <mergeCell ref="OPV24:OPZ24"/>
    <mergeCell ref="OQD24:OQH24"/>
    <mergeCell ref="OQL24:OQP24"/>
    <mergeCell ref="ONR24:ONV24"/>
    <mergeCell ref="ONZ24:OOD24"/>
    <mergeCell ref="OOH24:OOL24"/>
    <mergeCell ref="OOP24:OOT24"/>
    <mergeCell ref="OOX24:OPB24"/>
    <mergeCell ref="OMD24:OMH24"/>
    <mergeCell ref="OML24:OMP24"/>
    <mergeCell ref="OMT24:OMX24"/>
    <mergeCell ref="ONB24:ONF24"/>
    <mergeCell ref="ONJ24:ONN24"/>
    <mergeCell ref="OKP24:OKT24"/>
    <mergeCell ref="OKX24:OLB24"/>
    <mergeCell ref="OLF24:OLJ24"/>
    <mergeCell ref="OLN24:OLR24"/>
    <mergeCell ref="OLV24:OLZ24"/>
    <mergeCell ref="OJB24:OJF24"/>
    <mergeCell ref="OJJ24:OJN24"/>
    <mergeCell ref="OJR24:OJV24"/>
    <mergeCell ref="OJZ24:OKD24"/>
    <mergeCell ref="OKH24:OKL24"/>
    <mergeCell ref="OHN24:OHR24"/>
    <mergeCell ref="OHV24:OHZ24"/>
    <mergeCell ref="OID24:OIH24"/>
    <mergeCell ref="OIL24:OIP24"/>
    <mergeCell ref="OIT24:OIX24"/>
    <mergeCell ref="OFZ24:OGD24"/>
    <mergeCell ref="OGH24:OGL24"/>
    <mergeCell ref="OGP24:OGT24"/>
    <mergeCell ref="OGX24:OHB24"/>
    <mergeCell ref="OHF24:OHJ24"/>
    <mergeCell ref="OEL24:OEP24"/>
    <mergeCell ref="OET24:OEX24"/>
    <mergeCell ref="OFB24:OFF24"/>
    <mergeCell ref="OFJ24:OFN24"/>
    <mergeCell ref="OFR24:OFV24"/>
    <mergeCell ref="OCX24:ODB24"/>
    <mergeCell ref="ODF24:ODJ24"/>
    <mergeCell ref="ODN24:ODR24"/>
    <mergeCell ref="ODV24:ODZ24"/>
    <mergeCell ref="OED24:OEH24"/>
    <mergeCell ref="OBJ24:OBN24"/>
    <mergeCell ref="OBR24:OBV24"/>
    <mergeCell ref="OBZ24:OCD24"/>
    <mergeCell ref="OCH24:OCL24"/>
    <mergeCell ref="OCP24:OCT24"/>
    <mergeCell ref="NZV24:NZZ24"/>
    <mergeCell ref="OAD24:OAH24"/>
    <mergeCell ref="OAL24:OAP24"/>
    <mergeCell ref="OAT24:OAX24"/>
    <mergeCell ref="OBB24:OBF24"/>
    <mergeCell ref="NYH24:NYL24"/>
    <mergeCell ref="NYP24:NYT24"/>
    <mergeCell ref="NYX24:NZB24"/>
    <mergeCell ref="NZF24:NZJ24"/>
    <mergeCell ref="NZN24:NZR24"/>
    <mergeCell ref="NWT24:NWX24"/>
    <mergeCell ref="NXB24:NXF24"/>
    <mergeCell ref="NXJ24:NXN24"/>
    <mergeCell ref="NXR24:NXV24"/>
    <mergeCell ref="NXZ24:NYD24"/>
    <mergeCell ref="NVF24:NVJ24"/>
    <mergeCell ref="NVN24:NVR24"/>
    <mergeCell ref="NVV24:NVZ24"/>
    <mergeCell ref="NWD24:NWH24"/>
    <mergeCell ref="NWL24:NWP24"/>
    <mergeCell ref="NTR24:NTV24"/>
    <mergeCell ref="NTZ24:NUD24"/>
    <mergeCell ref="NUH24:NUL24"/>
    <mergeCell ref="NUP24:NUT24"/>
    <mergeCell ref="NUX24:NVB24"/>
    <mergeCell ref="NSD24:NSH24"/>
    <mergeCell ref="NSL24:NSP24"/>
    <mergeCell ref="NST24:NSX24"/>
    <mergeCell ref="NTB24:NTF24"/>
    <mergeCell ref="NTJ24:NTN24"/>
    <mergeCell ref="NQP24:NQT24"/>
    <mergeCell ref="NQX24:NRB24"/>
    <mergeCell ref="NRF24:NRJ24"/>
    <mergeCell ref="NRN24:NRR24"/>
    <mergeCell ref="NRV24:NRZ24"/>
    <mergeCell ref="NPB24:NPF24"/>
    <mergeCell ref="NPJ24:NPN24"/>
    <mergeCell ref="NPR24:NPV24"/>
    <mergeCell ref="NPZ24:NQD24"/>
    <mergeCell ref="NQH24:NQL24"/>
    <mergeCell ref="NNN24:NNR24"/>
    <mergeCell ref="NNV24:NNZ24"/>
    <mergeCell ref="NOD24:NOH24"/>
    <mergeCell ref="NOL24:NOP24"/>
    <mergeCell ref="NOT24:NOX24"/>
    <mergeCell ref="NLZ24:NMD24"/>
    <mergeCell ref="NMH24:NML24"/>
    <mergeCell ref="NMP24:NMT24"/>
    <mergeCell ref="NMX24:NNB24"/>
    <mergeCell ref="NNF24:NNJ24"/>
    <mergeCell ref="NKL24:NKP24"/>
    <mergeCell ref="NKT24:NKX24"/>
    <mergeCell ref="NLB24:NLF24"/>
    <mergeCell ref="NLJ24:NLN24"/>
    <mergeCell ref="NLR24:NLV24"/>
    <mergeCell ref="NIX24:NJB24"/>
    <mergeCell ref="NJF24:NJJ24"/>
    <mergeCell ref="NJN24:NJR24"/>
    <mergeCell ref="NJV24:NJZ24"/>
    <mergeCell ref="NKD24:NKH24"/>
    <mergeCell ref="NHJ24:NHN24"/>
    <mergeCell ref="NHR24:NHV24"/>
    <mergeCell ref="NHZ24:NID24"/>
    <mergeCell ref="NIH24:NIL24"/>
    <mergeCell ref="NIP24:NIT24"/>
    <mergeCell ref="NFV24:NFZ24"/>
    <mergeCell ref="NGD24:NGH24"/>
    <mergeCell ref="NGL24:NGP24"/>
    <mergeCell ref="NGT24:NGX24"/>
    <mergeCell ref="NHB24:NHF24"/>
    <mergeCell ref="NEH24:NEL24"/>
    <mergeCell ref="NEP24:NET24"/>
    <mergeCell ref="NEX24:NFB24"/>
    <mergeCell ref="NFF24:NFJ24"/>
    <mergeCell ref="NFN24:NFR24"/>
    <mergeCell ref="NCT24:NCX24"/>
    <mergeCell ref="NDB24:NDF24"/>
    <mergeCell ref="NDJ24:NDN24"/>
    <mergeCell ref="NDR24:NDV24"/>
    <mergeCell ref="NDZ24:NED24"/>
    <mergeCell ref="NBF24:NBJ24"/>
    <mergeCell ref="NBN24:NBR24"/>
    <mergeCell ref="NBV24:NBZ24"/>
    <mergeCell ref="NCD24:NCH24"/>
    <mergeCell ref="NCL24:NCP24"/>
    <mergeCell ref="MZR24:MZV24"/>
    <mergeCell ref="MZZ24:NAD24"/>
    <mergeCell ref="NAH24:NAL24"/>
    <mergeCell ref="NAP24:NAT24"/>
    <mergeCell ref="NAX24:NBB24"/>
    <mergeCell ref="MYD24:MYH24"/>
    <mergeCell ref="MYL24:MYP24"/>
    <mergeCell ref="MYT24:MYX24"/>
    <mergeCell ref="MZB24:MZF24"/>
    <mergeCell ref="MZJ24:MZN24"/>
    <mergeCell ref="MWP24:MWT24"/>
    <mergeCell ref="MWX24:MXB24"/>
    <mergeCell ref="MXF24:MXJ24"/>
    <mergeCell ref="MXN24:MXR24"/>
    <mergeCell ref="MXV24:MXZ24"/>
    <mergeCell ref="MVB24:MVF24"/>
    <mergeCell ref="MVJ24:MVN24"/>
    <mergeCell ref="MVR24:MVV24"/>
    <mergeCell ref="MVZ24:MWD24"/>
    <mergeCell ref="MWH24:MWL24"/>
    <mergeCell ref="MTN24:MTR24"/>
    <mergeCell ref="MTV24:MTZ24"/>
    <mergeCell ref="MUD24:MUH24"/>
    <mergeCell ref="MUL24:MUP24"/>
    <mergeCell ref="MUT24:MUX24"/>
    <mergeCell ref="MRZ24:MSD24"/>
    <mergeCell ref="MSH24:MSL24"/>
    <mergeCell ref="MSP24:MST24"/>
    <mergeCell ref="MSX24:MTB24"/>
    <mergeCell ref="MTF24:MTJ24"/>
    <mergeCell ref="MQL24:MQP24"/>
    <mergeCell ref="MQT24:MQX24"/>
    <mergeCell ref="MRB24:MRF24"/>
    <mergeCell ref="MRJ24:MRN24"/>
    <mergeCell ref="MRR24:MRV24"/>
    <mergeCell ref="MOX24:MPB24"/>
    <mergeCell ref="MPF24:MPJ24"/>
    <mergeCell ref="MPN24:MPR24"/>
    <mergeCell ref="MPV24:MPZ24"/>
    <mergeCell ref="MQD24:MQH24"/>
    <mergeCell ref="MNJ24:MNN24"/>
    <mergeCell ref="MNR24:MNV24"/>
    <mergeCell ref="MNZ24:MOD24"/>
    <mergeCell ref="MOH24:MOL24"/>
    <mergeCell ref="MOP24:MOT24"/>
    <mergeCell ref="MLV24:MLZ24"/>
    <mergeCell ref="MMD24:MMH24"/>
    <mergeCell ref="MML24:MMP24"/>
    <mergeCell ref="MMT24:MMX24"/>
    <mergeCell ref="MNB24:MNF24"/>
    <mergeCell ref="MKH24:MKL24"/>
    <mergeCell ref="MKP24:MKT24"/>
    <mergeCell ref="MKX24:MLB24"/>
    <mergeCell ref="MLF24:MLJ24"/>
    <mergeCell ref="MLN24:MLR24"/>
    <mergeCell ref="MIT24:MIX24"/>
    <mergeCell ref="MJB24:MJF24"/>
    <mergeCell ref="MJJ24:MJN24"/>
    <mergeCell ref="MJR24:MJV24"/>
    <mergeCell ref="MJZ24:MKD24"/>
    <mergeCell ref="MHF24:MHJ24"/>
    <mergeCell ref="MHN24:MHR24"/>
    <mergeCell ref="MHV24:MHZ24"/>
    <mergeCell ref="MID24:MIH24"/>
    <mergeCell ref="MIL24:MIP24"/>
    <mergeCell ref="MFR24:MFV24"/>
    <mergeCell ref="MFZ24:MGD24"/>
    <mergeCell ref="MGH24:MGL24"/>
    <mergeCell ref="MGP24:MGT24"/>
    <mergeCell ref="MGX24:MHB24"/>
    <mergeCell ref="MED24:MEH24"/>
    <mergeCell ref="MEL24:MEP24"/>
    <mergeCell ref="MET24:MEX24"/>
    <mergeCell ref="MFB24:MFF24"/>
    <mergeCell ref="MFJ24:MFN24"/>
    <mergeCell ref="MCP24:MCT24"/>
    <mergeCell ref="MCX24:MDB24"/>
    <mergeCell ref="MDF24:MDJ24"/>
    <mergeCell ref="MDN24:MDR24"/>
    <mergeCell ref="MDV24:MDZ24"/>
    <mergeCell ref="MBB24:MBF24"/>
    <mergeCell ref="MBJ24:MBN24"/>
    <mergeCell ref="MBR24:MBV24"/>
    <mergeCell ref="MBZ24:MCD24"/>
    <mergeCell ref="MCH24:MCL24"/>
    <mergeCell ref="LZN24:LZR24"/>
    <mergeCell ref="LZV24:LZZ24"/>
    <mergeCell ref="MAD24:MAH24"/>
    <mergeCell ref="MAL24:MAP24"/>
    <mergeCell ref="MAT24:MAX24"/>
    <mergeCell ref="LXZ24:LYD24"/>
    <mergeCell ref="LYH24:LYL24"/>
    <mergeCell ref="LYP24:LYT24"/>
    <mergeCell ref="LYX24:LZB24"/>
    <mergeCell ref="LZF24:LZJ24"/>
    <mergeCell ref="LWL24:LWP24"/>
    <mergeCell ref="LWT24:LWX24"/>
    <mergeCell ref="LXB24:LXF24"/>
    <mergeCell ref="LXJ24:LXN24"/>
    <mergeCell ref="LXR24:LXV24"/>
    <mergeCell ref="LUX24:LVB24"/>
    <mergeCell ref="LVF24:LVJ24"/>
    <mergeCell ref="LVN24:LVR24"/>
    <mergeCell ref="LVV24:LVZ24"/>
    <mergeCell ref="LWD24:LWH24"/>
    <mergeCell ref="LTJ24:LTN24"/>
    <mergeCell ref="LTR24:LTV24"/>
    <mergeCell ref="LTZ24:LUD24"/>
    <mergeCell ref="LUH24:LUL24"/>
    <mergeCell ref="LUP24:LUT24"/>
    <mergeCell ref="LRV24:LRZ24"/>
    <mergeCell ref="LSD24:LSH24"/>
    <mergeCell ref="LSL24:LSP24"/>
    <mergeCell ref="LST24:LSX24"/>
    <mergeCell ref="LTB24:LTF24"/>
    <mergeCell ref="LQH24:LQL24"/>
    <mergeCell ref="LQP24:LQT24"/>
    <mergeCell ref="LQX24:LRB24"/>
    <mergeCell ref="LRF24:LRJ24"/>
    <mergeCell ref="LRN24:LRR24"/>
    <mergeCell ref="LOT24:LOX24"/>
    <mergeCell ref="LPB24:LPF24"/>
    <mergeCell ref="LPJ24:LPN24"/>
    <mergeCell ref="LPR24:LPV24"/>
    <mergeCell ref="LPZ24:LQD24"/>
    <mergeCell ref="LNF24:LNJ24"/>
    <mergeCell ref="LNN24:LNR24"/>
    <mergeCell ref="LNV24:LNZ24"/>
    <mergeCell ref="LOD24:LOH24"/>
    <mergeCell ref="LOL24:LOP24"/>
    <mergeCell ref="LLR24:LLV24"/>
    <mergeCell ref="LLZ24:LMD24"/>
    <mergeCell ref="LMH24:LML24"/>
    <mergeCell ref="LMP24:LMT24"/>
    <mergeCell ref="LMX24:LNB24"/>
    <mergeCell ref="LKD24:LKH24"/>
    <mergeCell ref="LKL24:LKP24"/>
    <mergeCell ref="LKT24:LKX24"/>
    <mergeCell ref="LLB24:LLF24"/>
    <mergeCell ref="LLJ24:LLN24"/>
    <mergeCell ref="LIP24:LIT24"/>
    <mergeCell ref="LIX24:LJB24"/>
    <mergeCell ref="LJF24:LJJ24"/>
    <mergeCell ref="LJN24:LJR24"/>
    <mergeCell ref="LJV24:LJZ24"/>
    <mergeCell ref="LHB24:LHF24"/>
    <mergeCell ref="LHJ24:LHN24"/>
    <mergeCell ref="LHR24:LHV24"/>
    <mergeCell ref="LHZ24:LID24"/>
    <mergeCell ref="LIH24:LIL24"/>
    <mergeCell ref="LFN24:LFR24"/>
    <mergeCell ref="LFV24:LFZ24"/>
    <mergeCell ref="LGD24:LGH24"/>
    <mergeCell ref="LGL24:LGP24"/>
    <mergeCell ref="LGT24:LGX24"/>
    <mergeCell ref="LDZ24:LED24"/>
    <mergeCell ref="LEH24:LEL24"/>
    <mergeCell ref="LEP24:LET24"/>
    <mergeCell ref="LEX24:LFB24"/>
    <mergeCell ref="LFF24:LFJ24"/>
    <mergeCell ref="LCL24:LCP24"/>
    <mergeCell ref="LCT24:LCX24"/>
    <mergeCell ref="LDB24:LDF24"/>
    <mergeCell ref="LDJ24:LDN24"/>
    <mergeCell ref="LDR24:LDV24"/>
    <mergeCell ref="LAX24:LBB24"/>
    <mergeCell ref="LBF24:LBJ24"/>
    <mergeCell ref="LBN24:LBR24"/>
    <mergeCell ref="LBV24:LBZ24"/>
    <mergeCell ref="LCD24:LCH24"/>
    <mergeCell ref="KZJ24:KZN24"/>
    <mergeCell ref="KZR24:KZV24"/>
    <mergeCell ref="KZZ24:LAD24"/>
    <mergeCell ref="LAH24:LAL24"/>
    <mergeCell ref="LAP24:LAT24"/>
    <mergeCell ref="KXV24:KXZ24"/>
    <mergeCell ref="KYD24:KYH24"/>
    <mergeCell ref="KYL24:KYP24"/>
    <mergeCell ref="KYT24:KYX24"/>
    <mergeCell ref="KZB24:KZF24"/>
    <mergeCell ref="KWH24:KWL24"/>
    <mergeCell ref="KWP24:KWT24"/>
    <mergeCell ref="KWX24:KXB24"/>
    <mergeCell ref="KXF24:KXJ24"/>
    <mergeCell ref="KXN24:KXR24"/>
    <mergeCell ref="KUT24:KUX24"/>
    <mergeCell ref="KVB24:KVF24"/>
    <mergeCell ref="KVJ24:KVN24"/>
    <mergeCell ref="KVR24:KVV24"/>
    <mergeCell ref="KVZ24:KWD24"/>
    <mergeCell ref="KTF24:KTJ24"/>
    <mergeCell ref="KTN24:KTR24"/>
    <mergeCell ref="KTV24:KTZ24"/>
    <mergeCell ref="KUD24:KUH24"/>
    <mergeCell ref="KUL24:KUP24"/>
    <mergeCell ref="KRR24:KRV24"/>
    <mergeCell ref="KRZ24:KSD24"/>
    <mergeCell ref="KSH24:KSL24"/>
    <mergeCell ref="KSP24:KST24"/>
    <mergeCell ref="KSX24:KTB24"/>
    <mergeCell ref="KQD24:KQH24"/>
    <mergeCell ref="KQL24:KQP24"/>
    <mergeCell ref="KQT24:KQX24"/>
    <mergeCell ref="KRB24:KRF24"/>
    <mergeCell ref="KRJ24:KRN24"/>
    <mergeCell ref="KOP24:KOT24"/>
    <mergeCell ref="KOX24:KPB24"/>
    <mergeCell ref="KPF24:KPJ24"/>
    <mergeCell ref="KPN24:KPR24"/>
    <mergeCell ref="KPV24:KPZ24"/>
    <mergeCell ref="KNB24:KNF24"/>
    <mergeCell ref="KNJ24:KNN24"/>
    <mergeCell ref="KNR24:KNV24"/>
    <mergeCell ref="KNZ24:KOD24"/>
    <mergeCell ref="KOH24:KOL24"/>
    <mergeCell ref="KLN24:KLR24"/>
    <mergeCell ref="KLV24:KLZ24"/>
    <mergeCell ref="KMD24:KMH24"/>
    <mergeCell ref="KML24:KMP24"/>
    <mergeCell ref="KMT24:KMX24"/>
    <mergeCell ref="KJZ24:KKD24"/>
    <mergeCell ref="KKH24:KKL24"/>
    <mergeCell ref="KKP24:KKT24"/>
    <mergeCell ref="KKX24:KLB24"/>
    <mergeCell ref="KLF24:KLJ24"/>
    <mergeCell ref="KIL24:KIP24"/>
    <mergeCell ref="KIT24:KIX24"/>
    <mergeCell ref="KJB24:KJF24"/>
    <mergeCell ref="KJJ24:KJN24"/>
    <mergeCell ref="KJR24:KJV24"/>
    <mergeCell ref="KGX24:KHB24"/>
    <mergeCell ref="KHF24:KHJ24"/>
    <mergeCell ref="KHN24:KHR24"/>
    <mergeCell ref="KHV24:KHZ24"/>
    <mergeCell ref="KID24:KIH24"/>
    <mergeCell ref="KFJ24:KFN24"/>
    <mergeCell ref="KFR24:KFV24"/>
    <mergeCell ref="KFZ24:KGD24"/>
    <mergeCell ref="KGH24:KGL24"/>
    <mergeCell ref="KGP24:KGT24"/>
    <mergeCell ref="KDV24:KDZ24"/>
    <mergeCell ref="KED24:KEH24"/>
    <mergeCell ref="KEL24:KEP24"/>
    <mergeCell ref="KET24:KEX24"/>
    <mergeCell ref="KFB24:KFF24"/>
    <mergeCell ref="KCH24:KCL24"/>
    <mergeCell ref="KCP24:KCT24"/>
    <mergeCell ref="KCX24:KDB24"/>
    <mergeCell ref="KDF24:KDJ24"/>
    <mergeCell ref="KDN24:KDR24"/>
    <mergeCell ref="KAT24:KAX24"/>
    <mergeCell ref="KBB24:KBF24"/>
    <mergeCell ref="KBJ24:KBN24"/>
    <mergeCell ref="KBR24:KBV24"/>
    <mergeCell ref="KBZ24:KCD24"/>
    <mergeCell ref="JZF24:JZJ24"/>
    <mergeCell ref="JZN24:JZR24"/>
    <mergeCell ref="JZV24:JZZ24"/>
    <mergeCell ref="KAD24:KAH24"/>
    <mergeCell ref="KAL24:KAP24"/>
    <mergeCell ref="JXR24:JXV24"/>
    <mergeCell ref="JXZ24:JYD24"/>
    <mergeCell ref="JYH24:JYL24"/>
    <mergeCell ref="JYP24:JYT24"/>
    <mergeCell ref="JYX24:JZB24"/>
    <mergeCell ref="JWD24:JWH24"/>
    <mergeCell ref="JWL24:JWP24"/>
    <mergeCell ref="JWT24:JWX24"/>
    <mergeCell ref="JXB24:JXF24"/>
    <mergeCell ref="JXJ24:JXN24"/>
    <mergeCell ref="JUP24:JUT24"/>
    <mergeCell ref="JUX24:JVB24"/>
    <mergeCell ref="JVF24:JVJ24"/>
    <mergeCell ref="JVN24:JVR24"/>
    <mergeCell ref="JVV24:JVZ24"/>
    <mergeCell ref="JTB24:JTF24"/>
    <mergeCell ref="JTJ24:JTN24"/>
    <mergeCell ref="JTR24:JTV24"/>
    <mergeCell ref="JTZ24:JUD24"/>
    <mergeCell ref="JUH24:JUL24"/>
    <mergeCell ref="JRN24:JRR24"/>
    <mergeCell ref="JRV24:JRZ24"/>
    <mergeCell ref="JSD24:JSH24"/>
    <mergeCell ref="JSL24:JSP24"/>
    <mergeCell ref="JST24:JSX24"/>
    <mergeCell ref="JPZ24:JQD24"/>
    <mergeCell ref="JQH24:JQL24"/>
    <mergeCell ref="JQP24:JQT24"/>
    <mergeCell ref="JQX24:JRB24"/>
    <mergeCell ref="JRF24:JRJ24"/>
    <mergeCell ref="JOL24:JOP24"/>
    <mergeCell ref="JOT24:JOX24"/>
    <mergeCell ref="JPB24:JPF24"/>
    <mergeCell ref="JPJ24:JPN24"/>
    <mergeCell ref="JPR24:JPV24"/>
    <mergeCell ref="JMX24:JNB24"/>
    <mergeCell ref="JNF24:JNJ24"/>
    <mergeCell ref="JNN24:JNR24"/>
    <mergeCell ref="JNV24:JNZ24"/>
    <mergeCell ref="JOD24:JOH24"/>
    <mergeCell ref="JLJ24:JLN24"/>
    <mergeCell ref="JLR24:JLV24"/>
    <mergeCell ref="JLZ24:JMD24"/>
    <mergeCell ref="JMH24:JML24"/>
    <mergeCell ref="JMP24:JMT24"/>
    <mergeCell ref="JJV24:JJZ24"/>
    <mergeCell ref="JKD24:JKH24"/>
    <mergeCell ref="JKL24:JKP24"/>
    <mergeCell ref="JKT24:JKX24"/>
    <mergeCell ref="JLB24:JLF24"/>
    <mergeCell ref="JIH24:JIL24"/>
    <mergeCell ref="JIP24:JIT24"/>
    <mergeCell ref="JIX24:JJB24"/>
    <mergeCell ref="JJF24:JJJ24"/>
    <mergeCell ref="JJN24:JJR24"/>
    <mergeCell ref="JGT24:JGX24"/>
    <mergeCell ref="JHB24:JHF24"/>
    <mergeCell ref="JHJ24:JHN24"/>
    <mergeCell ref="JHR24:JHV24"/>
    <mergeCell ref="JHZ24:JID24"/>
    <mergeCell ref="JFF24:JFJ24"/>
    <mergeCell ref="JFN24:JFR24"/>
    <mergeCell ref="JFV24:JFZ24"/>
    <mergeCell ref="JGD24:JGH24"/>
    <mergeCell ref="JGL24:JGP24"/>
    <mergeCell ref="JDR24:JDV24"/>
    <mergeCell ref="JDZ24:JED24"/>
    <mergeCell ref="JEH24:JEL24"/>
    <mergeCell ref="JEP24:JET24"/>
    <mergeCell ref="JEX24:JFB24"/>
    <mergeCell ref="JCD24:JCH24"/>
    <mergeCell ref="JCL24:JCP24"/>
    <mergeCell ref="JCT24:JCX24"/>
    <mergeCell ref="JDB24:JDF24"/>
    <mergeCell ref="JDJ24:JDN24"/>
    <mergeCell ref="JAP24:JAT24"/>
    <mergeCell ref="JAX24:JBB24"/>
    <mergeCell ref="JBF24:JBJ24"/>
    <mergeCell ref="JBN24:JBR24"/>
    <mergeCell ref="JBV24:JBZ24"/>
    <mergeCell ref="IZB24:IZF24"/>
    <mergeCell ref="IZJ24:IZN24"/>
    <mergeCell ref="IZR24:IZV24"/>
    <mergeCell ref="IZZ24:JAD24"/>
    <mergeCell ref="JAH24:JAL24"/>
    <mergeCell ref="IXN24:IXR24"/>
    <mergeCell ref="IXV24:IXZ24"/>
    <mergeCell ref="IYD24:IYH24"/>
    <mergeCell ref="IYL24:IYP24"/>
    <mergeCell ref="IYT24:IYX24"/>
    <mergeCell ref="IVZ24:IWD24"/>
    <mergeCell ref="IWH24:IWL24"/>
    <mergeCell ref="IWP24:IWT24"/>
    <mergeCell ref="IWX24:IXB24"/>
    <mergeCell ref="IXF24:IXJ24"/>
    <mergeCell ref="IUL24:IUP24"/>
    <mergeCell ref="IUT24:IUX24"/>
    <mergeCell ref="IVB24:IVF24"/>
    <mergeCell ref="IVJ24:IVN24"/>
    <mergeCell ref="IVR24:IVV24"/>
    <mergeCell ref="ISX24:ITB24"/>
    <mergeCell ref="ITF24:ITJ24"/>
    <mergeCell ref="ITN24:ITR24"/>
    <mergeCell ref="ITV24:ITZ24"/>
    <mergeCell ref="IUD24:IUH24"/>
    <mergeCell ref="IRJ24:IRN24"/>
    <mergeCell ref="IRR24:IRV24"/>
    <mergeCell ref="IRZ24:ISD24"/>
    <mergeCell ref="ISH24:ISL24"/>
    <mergeCell ref="ISP24:IST24"/>
    <mergeCell ref="IPV24:IPZ24"/>
    <mergeCell ref="IQD24:IQH24"/>
    <mergeCell ref="IQL24:IQP24"/>
    <mergeCell ref="IQT24:IQX24"/>
    <mergeCell ref="IRB24:IRF24"/>
    <mergeCell ref="IOH24:IOL24"/>
    <mergeCell ref="IOP24:IOT24"/>
    <mergeCell ref="IOX24:IPB24"/>
    <mergeCell ref="IPF24:IPJ24"/>
    <mergeCell ref="IPN24:IPR24"/>
    <mergeCell ref="IMT24:IMX24"/>
    <mergeCell ref="INB24:INF24"/>
    <mergeCell ref="INJ24:INN24"/>
    <mergeCell ref="INR24:INV24"/>
    <mergeCell ref="INZ24:IOD24"/>
    <mergeCell ref="ILF24:ILJ24"/>
    <mergeCell ref="ILN24:ILR24"/>
    <mergeCell ref="ILV24:ILZ24"/>
    <mergeCell ref="IMD24:IMH24"/>
    <mergeCell ref="IML24:IMP24"/>
    <mergeCell ref="IJR24:IJV24"/>
    <mergeCell ref="IJZ24:IKD24"/>
    <mergeCell ref="IKH24:IKL24"/>
    <mergeCell ref="IKP24:IKT24"/>
    <mergeCell ref="IKX24:ILB24"/>
    <mergeCell ref="IID24:IIH24"/>
    <mergeCell ref="IIL24:IIP24"/>
    <mergeCell ref="IIT24:IIX24"/>
    <mergeCell ref="IJB24:IJF24"/>
    <mergeCell ref="IJJ24:IJN24"/>
    <mergeCell ref="IGP24:IGT24"/>
    <mergeCell ref="IGX24:IHB24"/>
    <mergeCell ref="IHF24:IHJ24"/>
    <mergeCell ref="IHN24:IHR24"/>
    <mergeCell ref="IHV24:IHZ24"/>
    <mergeCell ref="IFB24:IFF24"/>
    <mergeCell ref="IFJ24:IFN24"/>
    <mergeCell ref="IFR24:IFV24"/>
    <mergeCell ref="IFZ24:IGD24"/>
    <mergeCell ref="IGH24:IGL24"/>
    <mergeCell ref="IDN24:IDR24"/>
    <mergeCell ref="IDV24:IDZ24"/>
    <mergeCell ref="IED24:IEH24"/>
    <mergeCell ref="IEL24:IEP24"/>
    <mergeCell ref="IET24:IEX24"/>
    <mergeCell ref="IBZ24:ICD24"/>
    <mergeCell ref="ICH24:ICL24"/>
    <mergeCell ref="ICP24:ICT24"/>
    <mergeCell ref="ICX24:IDB24"/>
    <mergeCell ref="IDF24:IDJ24"/>
    <mergeCell ref="IAL24:IAP24"/>
    <mergeCell ref="IAT24:IAX24"/>
    <mergeCell ref="IBB24:IBF24"/>
    <mergeCell ref="IBJ24:IBN24"/>
    <mergeCell ref="IBR24:IBV24"/>
    <mergeCell ref="HYX24:HZB24"/>
    <mergeCell ref="HZF24:HZJ24"/>
    <mergeCell ref="HZN24:HZR24"/>
    <mergeCell ref="HZV24:HZZ24"/>
    <mergeCell ref="IAD24:IAH24"/>
    <mergeCell ref="HXJ24:HXN24"/>
    <mergeCell ref="HXR24:HXV24"/>
    <mergeCell ref="HXZ24:HYD24"/>
    <mergeCell ref="HYH24:HYL24"/>
    <mergeCell ref="HYP24:HYT24"/>
    <mergeCell ref="HVV24:HVZ24"/>
    <mergeCell ref="HWD24:HWH24"/>
    <mergeCell ref="HWL24:HWP24"/>
    <mergeCell ref="HWT24:HWX24"/>
    <mergeCell ref="HXB24:HXF24"/>
    <mergeCell ref="HUH24:HUL24"/>
    <mergeCell ref="HUP24:HUT24"/>
    <mergeCell ref="HUX24:HVB24"/>
    <mergeCell ref="HVF24:HVJ24"/>
    <mergeCell ref="HVN24:HVR24"/>
    <mergeCell ref="HST24:HSX24"/>
    <mergeCell ref="HTB24:HTF24"/>
    <mergeCell ref="HTJ24:HTN24"/>
    <mergeCell ref="HTR24:HTV24"/>
    <mergeCell ref="HTZ24:HUD24"/>
    <mergeCell ref="HRF24:HRJ24"/>
    <mergeCell ref="HRN24:HRR24"/>
    <mergeCell ref="HRV24:HRZ24"/>
    <mergeCell ref="HSD24:HSH24"/>
    <mergeCell ref="HSL24:HSP24"/>
    <mergeCell ref="HPR24:HPV24"/>
    <mergeCell ref="HPZ24:HQD24"/>
    <mergeCell ref="HQH24:HQL24"/>
    <mergeCell ref="HQP24:HQT24"/>
    <mergeCell ref="HQX24:HRB24"/>
    <mergeCell ref="HOD24:HOH24"/>
    <mergeCell ref="HOL24:HOP24"/>
    <mergeCell ref="HOT24:HOX24"/>
    <mergeCell ref="HPB24:HPF24"/>
    <mergeCell ref="HPJ24:HPN24"/>
    <mergeCell ref="HMP24:HMT24"/>
    <mergeCell ref="HMX24:HNB24"/>
    <mergeCell ref="HNF24:HNJ24"/>
    <mergeCell ref="HNN24:HNR24"/>
    <mergeCell ref="HNV24:HNZ24"/>
    <mergeCell ref="HLB24:HLF24"/>
    <mergeCell ref="HLJ24:HLN24"/>
    <mergeCell ref="HLR24:HLV24"/>
    <mergeCell ref="HLZ24:HMD24"/>
    <mergeCell ref="HMH24:HML24"/>
    <mergeCell ref="HJN24:HJR24"/>
    <mergeCell ref="HJV24:HJZ24"/>
    <mergeCell ref="HKD24:HKH24"/>
    <mergeCell ref="HKL24:HKP24"/>
    <mergeCell ref="HKT24:HKX24"/>
    <mergeCell ref="HHZ24:HID24"/>
    <mergeCell ref="HIH24:HIL24"/>
    <mergeCell ref="HIP24:HIT24"/>
    <mergeCell ref="HIX24:HJB24"/>
    <mergeCell ref="HJF24:HJJ24"/>
    <mergeCell ref="HGL24:HGP24"/>
    <mergeCell ref="HGT24:HGX24"/>
    <mergeCell ref="HHB24:HHF24"/>
    <mergeCell ref="HHJ24:HHN24"/>
    <mergeCell ref="HHR24:HHV24"/>
    <mergeCell ref="HEX24:HFB24"/>
    <mergeCell ref="HFF24:HFJ24"/>
    <mergeCell ref="HFN24:HFR24"/>
    <mergeCell ref="HFV24:HFZ24"/>
    <mergeCell ref="HGD24:HGH24"/>
    <mergeCell ref="HDJ24:HDN24"/>
    <mergeCell ref="HDR24:HDV24"/>
    <mergeCell ref="HDZ24:HED24"/>
    <mergeCell ref="HEH24:HEL24"/>
    <mergeCell ref="HEP24:HET24"/>
    <mergeCell ref="HBV24:HBZ24"/>
    <mergeCell ref="HCD24:HCH24"/>
    <mergeCell ref="HCL24:HCP24"/>
    <mergeCell ref="HCT24:HCX24"/>
    <mergeCell ref="HDB24:HDF24"/>
    <mergeCell ref="HAH24:HAL24"/>
    <mergeCell ref="HAP24:HAT24"/>
    <mergeCell ref="HAX24:HBB24"/>
    <mergeCell ref="HBF24:HBJ24"/>
    <mergeCell ref="HBN24:HBR24"/>
    <mergeCell ref="GYT24:GYX24"/>
    <mergeCell ref="GZB24:GZF24"/>
    <mergeCell ref="GZJ24:GZN24"/>
    <mergeCell ref="GZR24:GZV24"/>
    <mergeCell ref="GZZ24:HAD24"/>
    <mergeCell ref="GXF24:GXJ24"/>
    <mergeCell ref="GXN24:GXR24"/>
    <mergeCell ref="GXV24:GXZ24"/>
    <mergeCell ref="GYD24:GYH24"/>
    <mergeCell ref="GYL24:GYP24"/>
    <mergeCell ref="GVR24:GVV24"/>
    <mergeCell ref="GVZ24:GWD24"/>
    <mergeCell ref="GWH24:GWL24"/>
    <mergeCell ref="GWP24:GWT24"/>
    <mergeCell ref="GWX24:GXB24"/>
    <mergeCell ref="GUD24:GUH24"/>
    <mergeCell ref="GUL24:GUP24"/>
    <mergeCell ref="GUT24:GUX24"/>
    <mergeCell ref="GVB24:GVF24"/>
    <mergeCell ref="GVJ24:GVN24"/>
    <mergeCell ref="GSP24:GST24"/>
    <mergeCell ref="GSX24:GTB24"/>
    <mergeCell ref="GTF24:GTJ24"/>
    <mergeCell ref="GTN24:GTR24"/>
    <mergeCell ref="GTV24:GTZ24"/>
    <mergeCell ref="GRB24:GRF24"/>
    <mergeCell ref="GRJ24:GRN24"/>
    <mergeCell ref="GRR24:GRV24"/>
    <mergeCell ref="GRZ24:GSD24"/>
    <mergeCell ref="GSH24:GSL24"/>
    <mergeCell ref="GPN24:GPR24"/>
    <mergeCell ref="GPV24:GPZ24"/>
    <mergeCell ref="GQD24:GQH24"/>
    <mergeCell ref="GQL24:GQP24"/>
    <mergeCell ref="GQT24:GQX24"/>
    <mergeCell ref="GNZ24:GOD24"/>
    <mergeCell ref="GOH24:GOL24"/>
    <mergeCell ref="GOP24:GOT24"/>
    <mergeCell ref="GOX24:GPB24"/>
    <mergeCell ref="GPF24:GPJ24"/>
    <mergeCell ref="GML24:GMP24"/>
    <mergeCell ref="GMT24:GMX24"/>
    <mergeCell ref="GNB24:GNF24"/>
    <mergeCell ref="GNJ24:GNN24"/>
    <mergeCell ref="GNR24:GNV24"/>
    <mergeCell ref="GKX24:GLB24"/>
    <mergeCell ref="GLF24:GLJ24"/>
    <mergeCell ref="GLN24:GLR24"/>
    <mergeCell ref="GLV24:GLZ24"/>
    <mergeCell ref="GMD24:GMH24"/>
    <mergeCell ref="GJJ24:GJN24"/>
    <mergeCell ref="GJR24:GJV24"/>
    <mergeCell ref="GJZ24:GKD24"/>
    <mergeCell ref="GKH24:GKL24"/>
    <mergeCell ref="GKP24:GKT24"/>
    <mergeCell ref="GHV24:GHZ24"/>
    <mergeCell ref="GID24:GIH24"/>
    <mergeCell ref="GIL24:GIP24"/>
    <mergeCell ref="GIT24:GIX24"/>
    <mergeCell ref="GJB24:GJF24"/>
    <mergeCell ref="GGH24:GGL24"/>
    <mergeCell ref="GGP24:GGT24"/>
    <mergeCell ref="GGX24:GHB24"/>
    <mergeCell ref="GHF24:GHJ24"/>
    <mergeCell ref="GHN24:GHR24"/>
    <mergeCell ref="GET24:GEX24"/>
    <mergeCell ref="GFB24:GFF24"/>
    <mergeCell ref="GFJ24:GFN24"/>
    <mergeCell ref="GFR24:GFV24"/>
    <mergeCell ref="GFZ24:GGD24"/>
    <mergeCell ref="GDF24:GDJ24"/>
    <mergeCell ref="GDN24:GDR24"/>
    <mergeCell ref="GDV24:GDZ24"/>
    <mergeCell ref="GED24:GEH24"/>
    <mergeCell ref="GEL24:GEP24"/>
    <mergeCell ref="GBR24:GBV24"/>
    <mergeCell ref="GBZ24:GCD24"/>
    <mergeCell ref="GCH24:GCL24"/>
    <mergeCell ref="GCP24:GCT24"/>
    <mergeCell ref="GCX24:GDB24"/>
    <mergeCell ref="GAD24:GAH24"/>
    <mergeCell ref="GAL24:GAP24"/>
    <mergeCell ref="GAT24:GAX24"/>
    <mergeCell ref="GBB24:GBF24"/>
    <mergeCell ref="GBJ24:GBN24"/>
    <mergeCell ref="FYP24:FYT24"/>
    <mergeCell ref="FYX24:FZB24"/>
    <mergeCell ref="FZF24:FZJ24"/>
    <mergeCell ref="FZN24:FZR24"/>
    <mergeCell ref="FZV24:FZZ24"/>
    <mergeCell ref="FXB24:FXF24"/>
    <mergeCell ref="FXJ24:FXN24"/>
    <mergeCell ref="FXR24:FXV24"/>
    <mergeCell ref="FXZ24:FYD24"/>
    <mergeCell ref="FYH24:FYL24"/>
    <mergeCell ref="FVN24:FVR24"/>
    <mergeCell ref="FVV24:FVZ24"/>
    <mergeCell ref="FWD24:FWH24"/>
    <mergeCell ref="FWL24:FWP24"/>
    <mergeCell ref="FWT24:FWX24"/>
    <mergeCell ref="FTZ24:FUD24"/>
    <mergeCell ref="FUH24:FUL24"/>
    <mergeCell ref="FUP24:FUT24"/>
    <mergeCell ref="FUX24:FVB24"/>
    <mergeCell ref="FVF24:FVJ24"/>
    <mergeCell ref="FSL24:FSP24"/>
    <mergeCell ref="FST24:FSX24"/>
    <mergeCell ref="FTB24:FTF24"/>
    <mergeCell ref="FTJ24:FTN24"/>
    <mergeCell ref="FTR24:FTV24"/>
    <mergeCell ref="FQX24:FRB24"/>
    <mergeCell ref="FRF24:FRJ24"/>
    <mergeCell ref="FRN24:FRR24"/>
    <mergeCell ref="FRV24:FRZ24"/>
    <mergeCell ref="FSD24:FSH24"/>
    <mergeCell ref="FPJ24:FPN24"/>
    <mergeCell ref="FPR24:FPV24"/>
    <mergeCell ref="FPZ24:FQD24"/>
    <mergeCell ref="FQH24:FQL24"/>
    <mergeCell ref="FQP24:FQT24"/>
    <mergeCell ref="FNV24:FNZ24"/>
    <mergeCell ref="FOD24:FOH24"/>
    <mergeCell ref="FOL24:FOP24"/>
    <mergeCell ref="FOT24:FOX24"/>
    <mergeCell ref="FPB24:FPF24"/>
    <mergeCell ref="FMH24:FML24"/>
    <mergeCell ref="FMP24:FMT24"/>
    <mergeCell ref="FMX24:FNB24"/>
    <mergeCell ref="FNF24:FNJ24"/>
    <mergeCell ref="FNN24:FNR24"/>
    <mergeCell ref="FKT24:FKX24"/>
    <mergeCell ref="FLB24:FLF24"/>
    <mergeCell ref="FLJ24:FLN24"/>
    <mergeCell ref="FLR24:FLV24"/>
    <mergeCell ref="FLZ24:FMD24"/>
    <mergeCell ref="FJF24:FJJ24"/>
    <mergeCell ref="FJN24:FJR24"/>
    <mergeCell ref="FJV24:FJZ24"/>
    <mergeCell ref="FKD24:FKH24"/>
    <mergeCell ref="FKL24:FKP24"/>
    <mergeCell ref="FHR24:FHV24"/>
    <mergeCell ref="FHZ24:FID24"/>
    <mergeCell ref="FIH24:FIL24"/>
    <mergeCell ref="FIP24:FIT24"/>
    <mergeCell ref="FIX24:FJB24"/>
    <mergeCell ref="FGD24:FGH24"/>
    <mergeCell ref="FGL24:FGP24"/>
    <mergeCell ref="FGT24:FGX24"/>
    <mergeCell ref="FHB24:FHF24"/>
    <mergeCell ref="FHJ24:FHN24"/>
    <mergeCell ref="FEP24:FET24"/>
    <mergeCell ref="FEX24:FFB24"/>
    <mergeCell ref="FFF24:FFJ24"/>
    <mergeCell ref="FFN24:FFR24"/>
    <mergeCell ref="FFV24:FFZ24"/>
    <mergeCell ref="FDB24:FDF24"/>
    <mergeCell ref="FDJ24:FDN24"/>
    <mergeCell ref="FDR24:FDV24"/>
    <mergeCell ref="FDZ24:FED24"/>
    <mergeCell ref="FEH24:FEL24"/>
    <mergeCell ref="FBN24:FBR24"/>
    <mergeCell ref="FBV24:FBZ24"/>
    <mergeCell ref="FCD24:FCH24"/>
    <mergeCell ref="FCL24:FCP24"/>
    <mergeCell ref="FCT24:FCX24"/>
    <mergeCell ref="EZZ24:FAD24"/>
    <mergeCell ref="FAH24:FAL24"/>
    <mergeCell ref="FAP24:FAT24"/>
    <mergeCell ref="FAX24:FBB24"/>
    <mergeCell ref="FBF24:FBJ24"/>
    <mergeCell ref="EYL24:EYP24"/>
    <mergeCell ref="EYT24:EYX24"/>
    <mergeCell ref="EZB24:EZF24"/>
    <mergeCell ref="EZJ24:EZN24"/>
    <mergeCell ref="EZR24:EZV24"/>
    <mergeCell ref="EWX24:EXB24"/>
    <mergeCell ref="EXF24:EXJ24"/>
    <mergeCell ref="EXN24:EXR24"/>
    <mergeCell ref="EXV24:EXZ24"/>
    <mergeCell ref="EYD24:EYH24"/>
    <mergeCell ref="EVJ24:EVN24"/>
    <mergeCell ref="EVR24:EVV24"/>
    <mergeCell ref="EVZ24:EWD24"/>
    <mergeCell ref="EWH24:EWL24"/>
    <mergeCell ref="EWP24:EWT24"/>
    <mergeCell ref="ETV24:ETZ24"/>
    <mergeCell ref="EUD24:EUH24"/>
    <mergeCell ref="EUL24:EUP24"/>
    <mergeCell ref="EUT24:EUX24"/>
    <mergeCell ref="EVB24:EVF24"/>
    <mergeCell ref="ESH24:ESL24"/>
    <mergeCell ref="ESP24:EST24"/>
    <mergeCell ref="ESX24:ETB24"/>
    <mergeCell ref="ETF24:ETJ24"/>
    <mergeCell ref="ETN24:ETR24"/>
    <mergeCell ref="EQT24:EQX24"/>
    <mergeCell ref="ERB24:ERF24"/>
    <mergeCell ref="ERJ24:ERN24"/>
    <mergeCell ref="ERR24:ERV24"/>
    <mergeCell ref="ERZ24:ESD24"/>
    <mergeCell ref="EPF24:EPJ24"/>
    <mergeCell ref="EPN24:EPR24"/>
    <mergeCell ref="EPV24:EPZ24"/>
    <mergeCell ref="EQD24:EQH24"/>
    <mergeCell ref="EQL24:EQP24"/>
    <mergeCell ref="ENR24:ENV24"/>
    <mergeCell ref="ENZ24:EOD24"/>
    <mergeCell ref="EOH24:EOL24"/>
    <mergeCell ref="EOP24:EOT24"/>
    <mergeCell ref="EOX24:EPB24"/>
    <mergeCell ref="EMD24:EMH24"/>
    <mergeCell ref="EML24:EMP24"/>
    <mergeCell ref="EMT24:EMX24"/>
    <mergeCell ref="ENB24:ENF24"/>
    <mergeCell ref="ENJ24:ENN24"/>
    <mergeCell ref="EKP24:EKT24"/>
    <mergeCell ref="EKX24:ELB24"/>
    <mergeCell ref="ELF24:ELJ24"/>
    <mergeCell ref="ELN24:ELR24"/>
    <mergeCell ref="ELV24:ELZ24"/>
    <mergeCell ref="EJB24:EJF24"/>
    <mergeCell ref="EJJ24:EJN24"/>
    <mergeCell ref="EJR24:EJV24"/>
    <mergeCell ref="EJZ24:EKD24"/>
    <mergeCell ref="EKH24:EKL24"/>
    <mergeCell ref="EHN24:EHR24"/>
    <mergeCell ref="EHV24:EHZ24"/>
    <mergeCell ref="EID24:EIH24"/>
    <mergeCell ref="EIL24:EIP24"/>
    <mergeCell ref="EIT24:EIX24"/>
    <mergeCell ref="EFZ24:EGD24"/>
    <mergeCell ref="EGH24:EGL24"/>
    <mergeCell ref="EGP24:EGT24"/>
    <mergeCell ref="EGX24:EHB24"/>
    <mergeCell ref="EHF24:EHJ24"/>
    <mergeCell ref="EEL24:EEP24"/>
    <mergeCell ref="EET24:EEX24"/>
    <mergeCell ref="EFB24:EFF24"/>
    <mergeCell ref="EFJ24:EFN24"/>
    <mergeCell ref="EFR24:EFV24"/>
    <mergeCell ref="ECX24:EDB24"/>
    <mergeCell ref="EDF24:EDJ24"/>
    <mergeCell ref="EDN24:EDR24"/>
    <mergeCell ref="EDV24:EDZ24"/>
    <mergeCell ref="EED24:EEH24"/>
    <mergeCell ref="EBJ24:EBN24"/>
    <mergeCell ref="EBR24:EBV24"/>
    <mergeCell ref="EBZ24:ECD24"/>
    <mergeCell ref="ECH24:ECL24"/>
    <mergeCell ref="ECP24:ECT24"/>
    <mergeCell ref="DZV24:DZZ24"/>
    <mergeCell ref="EAD24:EAH24"/>
    <mergeCell ref="EAL24:EAP24"/>
    <mergeCell ref="EAT24:EAX24"/>
    <mergeCell ref="EBB24:EBF24"/>
    <mergeCell ref="DYH24:DYL24"/>
    <mergeCell ref="DYP24:DYT24"/>
    <mergeCell ref="DYX24:DZB24"/>
    <mergeCell ref="DZF24:DZJ24"/>
    <mergeCell ref="DZN24:DZR24"/>
    <mergeCell ref="DWT24:DWX24"/>
    <mergeCell ref="DXB24:DXF24"/>
    <mergeCell ref="DXJ24:DXN24"/>
    <mergeCell ref="DXR24:DXV24"/>
    <mergeCell ref="DXZ24:DYD24"/>
    <mergeCell ref="DVF24:DVJ24"/>
    <mergeCell ref="DVN24:DVR24"/>
    <mergeCell ref="DVV24:DVZ24"/>
    <mergeCell ref="DWD24:DWH24"/>
    <mergeCell ref="DWL24:DWP24"/>
    <mergeCell ref="DTR24:DTV24"/>
    <mergeCell ref="DTZ24:DUD24"/>
    <mergeCell ref="DUH24:DUL24"/>
    <mergeCell ref="DUP24:DUT24"/>
    <mergeCell ref="DUX24:DVB24"/>
    <mergeCell ref="DSD24:DSH24"/>
    <mergeCell ref="DSL24:DSP24"/>
    <mergeCell ref="DST24:DSX24"/>
    <mergeCell ref="DTB24:DTF24"/>
    <mergeCell ref="DTJ24:DTN24"/>
    <mergeCell ref="DQP24:DQT24"/>
    <mergeCell ref="DQX24:DRB24"/>
    <mergeCell ref="DRF24:DRJ24"/>
    <mergeCell ref="DRN24:DRR24"/>
    <mergeCell ref="DRV24:DRZ24"/>
    <mergeCell ref="DPB24:DPF24"/>
    <mergeCell ref="DPJ24:DPN24"/>
    <mergeCell ref="DPR24:DPV24"/>
    <mergeCell ref="DPZ24:DQD24"/>
    <mergeCell ref="DQH24:DQL24"/>
    <mergeCell ref="DNN24:DNR24"/>
    <mergeCell ref="DNV24:DNZ24"/>
    <mergeCell ref="DOD24:DOH24"/>
    <mergeCell ref="DOL24:DOP24"/>
    <mergeCell ref="DOT24:DOX24"/>
    <mergeCell ref="DLZ24:DMD24"/>
    <mergeCell ref="DMH24:DML24"/>
    <mergeCell ref="DMP24:DMT24"/>
    <mergeCell ref="DMX24:DNB24"/>
    <mergeCell ref="DNF24:DNJ24"/>
    <mergeCell ref="DKL24:DKP24"/>
    <mergeCell ref="DKT24:DKX24"/>
    <mergeCell ref="DLB24:DLF24"/>
    <mergeCell ref="DLJ24:DLN24"/>
    <mergeCell ref="DLR24:DLV24"/>
    <mergeCell ref="DIX24:DJB24"/>
    <mergeCell ref="DJF24:DJJ24"/>
    <mergeCell ref="DJN24:DJR24"/>
    <mergeCell ref="DJV24:DJZ24"/>
    <mergeCell ref="DKD24:DKH24"/>
    <mergeCell ref="DHJ24:DHN24"/>
    <mergeCell ref="DHR24:DHV24"/>
    <mergeCell ref="DHZ24:DID24"/>
    <mergeCell ref="DIH24:DIL24"/>
    <mergeCell ref="DIP24:DIT24"/>
    <mergeCell ref="DFV24:DFZ24"/>
    <mergeCell ref="DGD24:DGH24"/>
    <mergeCell ref="DGL24:DGP24"/>
    <mergeCell ref="DGT24:DGX24"/>
    <mergeCell ref="DHB24:DHF24"/>
    <mergeCell ref="DEH24:DEL24"/>
    <mergeCell ref="DEP24:DET24"/>
    <mergeCell ref="DEX24:DFB24"/>
    <mergeCell ref="DFF24:DFJ24"/>
    <mergeCell ref="DFN24:DFR24"/>
    <mergeCell ref="DCT24:DCX24"/>
    <mergeCell ref="DDB24:DDF24"/>
    <mergeCell ref="DDJ24:DDN24"/>
    <mergeCell ref="DDR24:DDV24"/>
    <mergeCell ref="DDZ24:DED24"/>
    <mergeCell ref="DBF24:DBJ24"/>
    <mergeCell ref="DBN24:DBR24"/>
    <mergeCell ref="DBV24:DBZ24"/>
    <mergeCell ref="DCD24:DCH24"/>
    <mergeCell ref="DCL24:DCP24"/>
    <mergeCell ref="CZR24:CZV24"/>
    <mergeCell ref="CZZ24:DAD24"/>
    <mergeCell ref="DAH24:DAL24"/>
    <mergeCell ref="DAP24:DAT24"/>
    <mergeCell ref="DAX24:DBB24"/>
    <mergeCell ref="CYD24:CYH24"/>
    <mergeCell ref="CYL24:CYP24"/>
    <mergeCell ref="CYT24:CYX24"/>
    <mergeCell ref="CZB24:CZF24"/>
    <mergeCell ref="CZJ24:CZN24"/>
    <mergeCell ref="CWP24:CWT24"/>
    <mergeCell ref="CWX24:CXB24"/>
    <mergeCell ref="CXF24:CXJ24"/>
    <mergeCell ref="CXN24:CXR24"/>
    <mergeCell ref="CXV24:CXZ24"/>
    <mergeCell ref="CVB24:CVF24"/>
    <mergeCell ref="CVJ24:CVN24"/>
    <mergeCell ref="CVR24:CVV24"/>
    <mergeCell ref="CVZ24:CWD24"/>
    <mergeCell ref="CWH24:CWL24"/>
    <mergeCell ref="CTN24:CTR24"/>
    <mergeCell ref="CTV24:CTZ24"/>
    <mergeCell ref="CUD24:CUH24"/>
    <mergeCell ref="CUL24:CUP24"/>
    <mergeCell ref="CUT24:CUX24"/>
    <mergeCell ref="CRZ24:CSD24"/>
    <mergeCell ref="CSH24:CSL24"/>
    <mergeCell ref="CSP24:CST24"/>
    <mergeCell ref="CSX24:CTB24"/>
    <mergeCell ref="CTF24:CTJ24"/>
    <mergeCell ref="CQL24:CQP24"/>
    <mergeCell ref="CQT24:CQX24"/>
    <mergeCell ref="CRB24:CRF24"/>
    <mergeCell ref="CRJ24:CRN24"/>
    <mergeCell ref="CRR24:CRV24"/>
    <mergeCell ref="COX24:CPB24"/>
    <mergeCell ref="CPF24:CPJ24"/>
    <mergeCell ref="CPN24:CPR24"/>
    <mergeCell ref="CPV24:CPZ24"/>
    <mergeCell ref="CQD24:CQH24"/>
    <mergeCell ref="CNJ24:CNN24"/>
    <mergeCell ref="CNR24:CNV24"/>
    <mergeCell ref="CNZ24:COD24"/>
    <mergeCell ref="COH24:COL24"/>
    <mergeCell ref="COP24:COT24"/>
    <mergeCell ref="CLV24:CLZ24"/>
    <mergeCell ref="CMD24:CMH24"/>
    <mergeCell ref="CML24:CMP24"/>
    <mergeCell ref="CMT24:CMX24"/>
    <mergeCell ref="CNB24:CNF24"/>
    <mergeCell ref="CKH24:CKL24"/>
    <mergeCell ref="CKP24:CKT24"/>
    <mergeCell ref="CKX24:CLB24"/>
    <mergeCell ref="CLF24:CLJ24"/>
    <mergeCell ref="CLN24:CLR24"/>
    <mergeCell ref="CIT24:CIX24"/>
    <mergeCell ref="CJB24:CJF24"/>
    <mergeCell ref="CJJ24:CJN24"/>
    <mergeCell ref="CJR24:CJV24"/>
    <mergeCell ref="CJZ24:CKD24"/>
    <mergeCell ref="CHF24:CHJ24"/>
    <mergeCell ref="CHN24:CHR24"/>
    <mergeCell ref="CHV24:CHZ24"/>
    <mergeCell ref="CID24:CIH24"/>
    <mergeCell ref="CIL24:CIP24"/>
    <mergeCell ref="CFR24:CFV24"/>
    <mergeCell ref="CFZ24:CGD24"/>
    <mergeCell ref="CGH24:CGL24"/>
    <mergeCell ref="CGP24:CGT24"/>
    <mergeCell ref="CGX24:CHB24"/>
    <mergeCell ref="CED24:CEH24"/>
    <mergeCell ref="CEL24:CEP24"/>
    <mergeCell ref="CET24:CEX24"/>
    <mergeCell ref="CFB24:CFF24"/>
    <mergeCell ref="CFJ24:CFN24"/>
    <mergeCell ref="CCP24:CCT24"/>
    <mergeCell ref="CCX24:CDB24"/>
    <mergeCell ref="CDF24:CDJ24"/>
    <mergeCell ref="CDN24:CDR24"/>
    <mergeCell ref="CDV24:CDZ24"/>
    <mergeCell ref="CBB24:CBF24"/>
    <mergeCell ref="CBJ24:CBN24"/>
    <mergeCell ref="CBR24:CBV24"/>
    <mergeCell ref="CBZ24:CCD24"/>
    <mergeCell ref="CCH24:CCL24"/>
    <mergeCell ref="BZN24:BZR24"/>
    <mergeCell ref="BZV24:BZZ24"/>
    <mergeCell ref="CAD24:CAH24"/>
    <mergeCell ref="CAL24:CAP24"/>
    <mergeCell ref="CAT24:CAX24"/>
    <mergeCell ref="BXZ24:BYD24"/>
    <mergeCell ref="BYH24:BYL24"/>
    <mergeCell ref="BYP24:BYT24"/>
    <mergeCell ref="BYX24:BZB24"/>
    <mergeCell ref="BZF24:BZJ24"/>
    <mergeCell ref="BWL24:BWP24"/>
    <mergeCell ref="BWT24:BWX24"/>
    <mergeCell ref="BXB24:BXF24"/>
    <mergeCell ref="BXJ24:BXN24"/>
    <mergeCell ref="BXR24:BXV24"/>
    <mergeCell ref="BUX24:BVB24"/>
    <mergeCell ref="BVF24:BVJ24"/>
    <mergeCell ref="BVN24:BVR24"/>
    <mergeCell ref="BVV24:BVZ24"/>
    <mergeCell ref="BWD24:BWH24"/>
    <mergeCell ref="BTJ24:BTN24"/>
    <mergeCell ref="BTR24:BTV24"/>
    <mergeCell ref="BTZ24:BUD24"/>
    <mergeCell ref="BUH24:BUL24"/>
    <mergeCell ref="BUP24:BUT24"/>
    <mergeCell ref="BRV24:BRZ24"/>
    <mergeCell ref="BSD24:BSH24"/>
    <mergeCell ref="BSL24:BSP24"/>
    <mergeCell ref="BST24:BSX24"/>
    <mergeCell ref="BTB24:BTF24"/>
    <mergeCell ref="BQH24:BQL24"/>
    <mergeCell ref="BQP24:BQT24"/>
    <mergeCell ref="BQX24:BRB24"/>
    <mergeCell ref="BRF24:BRJ24"/>
    <mergeCell ref="BRN24:BRR24"/>
    <mergeCell ref="BOT24:BOX24"/>
    <mergeCell ref="BPB24:BPF24"/>
    <mergeCell ref="BPJ24:BPN24"/>
    <mergeCell ref="BPR24:BPV24"/>
    <mergeCell ref="BPZ24:BQD24"/>
    <mergeCell ref="BNF24:BNJ24"/>
    <mergeCell ref="BNN24:BNR24"/>
    <mergeCell ref="BNV24:BNZ24"/>
    <mergeCell ref="BOD24:BOH24"/>
    <mergeCell ref="BOL24:BOP24"/>
    <mergeCell ref="BLR24:BLV24"/>
    <mergeCell ref="BLZ24:BMD24"/>
    <mergeCell ref="BMH24:BML24"/>
    <mergeCell ref="BMP24:BMT24"/>
    <mergeCell ref="BMX24:BNB24"/>
    <mergeCell ref="BKD24:BKH24"/>
    <mergeCell ref="BKL24:BKP24"/>
    <mergeCell ref="BKT24:BKX24"/>
    <mergeCell ref="BLB24:BLF24"/>
    <mergeCell ref="BLJ24:BLN24"/>
    <mergeCell ref="BIP24:BIT24"/>
    <mergeCell ref="BIX24:BJB24"/>
    <mergeCell ref="BJF24:BJJ24"/>
    <mergeCell ref="BJN24:BJR24"/>
    <mergeCell ref="BJV24:BJZ24"/>
    <mergeCell ref="BHB24:BHF24"/>
    <mergeCell ref="BHJ24:BHN24"/>
    <mergeCell ref="BHR24:BHV24"/>
    <mergeCell ref="BHZ24:BID24"/>
    <mergeCell ref="BIH24:BIL24"/>
    <mergeCell ref="BFN24:BFR24"/>
    <mergeCell ref="BFV24:BFZ24"/>
    <mergeCell ref="BGD24:BGH24"/>
    <mergeCell ref="BGL24:BGP24"/>
    <mergeCell ref="BGT24:BGX24"/>
    <mergeCell ref="BDZ24:BED24"/>
    <mergeCell ref="BEH24:BEL24"/>
    <mergeCell ref="BEP24:BET24"/>
    <mergeCell ref="BEX24:BFB24"/>
    <mergeCell ref="BFF24:BFJ24"/>
    <mergeCell ref="BCL24:BCP24"/>
    <mergeCell ref="BCT24:BCX24"/>
    <mergeCell ref="BDB24:BDF24"/>
    <mergeCell ref="BDJ24:BDN24"/>
    <mergeCell ref="BDR24:BDV24"/>
    <mergeCell ref="BAX24:BBB24"/>
    <mergeCell ref="BBF24:BBJ24"/>
    <mergeCell ref="BBN24:BBR24"/>
    <mergeCell ref="BBV24:BBZ24"/>
    <mergeCell ref="BCD24:BCH24"/>
    <mergeCell ref="AZJ24:AZN24"/>
    <mergeCell ref="AZR24:AZV24"/>
    <mergeCell ref="AZZ24:BAD24"/>
    <mergeCell ref="BAH24:BAL24"/>
    <mergeCell ref="BAP24:BAT24"/>
    <mergeCell ref="AXV24:AXZ24"/>
    <mergeCell ref="AYD24:AYH24"/>
    <mergeCell ref="AYL24:AYP24"/>
    <mergeCell ref="AYT24:AYX24"/>
    <mergeCell ref="AZB24:AZF24"/>
    <mergeCell ref="AWH24:AWL24"/>
    <mergeCell ref="AWP24:AWT24"/>
    <mergeCell ref="AWX24:AXB24"/>
    <mergeCell ref="AXF24:AXJ24"/>
    <mergeCell ref="AXN24:AXR24"/>
    <mergeCell ref="AUT24:AUX24"/>
    <mergeCell ref="AVB24:AVF24"/>
    <mergeCell ref="AVJ24:AVN24"/>
    <mergeCell ref="AVR24:AVV24"/>
    <mergeCell ref="AVZ24:AWD24"/>
    <mergeCell ref="ATF24:ATJ24"/>
    <mergeCell ref="ATN24:ATR24"/>
    <mergeCell ref="ATV24:ATZ24"/>
    <mergeCell ref="AUD24:AUH24"/>
    <mergeCell ref="AUL24:AUP24"/>
    <mergeCell ref="ARR24:ARV24"/>
    <mergeCell ref="ARZ24:ASD24"/>
    <mergeCell ref="ASH24:ASL24"/>
    <mergeCell ref="ASP24:AST24"/>
    <mergeCell ref="ASX24:ATB24"/>
    <mergeCell ref="AQD24:AQH24"/>
    <mergeCell ref="AQL24:AQP24"/>
    <mergeCell ref="AQT24:AQX24"/>
    <mergeCell ref="ARB24:ARF24"/>
    <mergeCell ref="ARJ24:ARN24"/>
    <mergeCell ref="AOP24:AOT24"/>
    <mergeCell ref="AOX24:APB24"/>
    <mergeCell ref="APF24:APJ24"/>
    <mergeCell ref="APN24:APR24"/>
    <mergeCell ref="APV24:APZ24"/>
    <mergeCell ref="ANB24:ANF24"/>
    <mergeCell ref="ANJ24:ANN24"/>
    <mergeCell ref="ANR24:ANV24"/>
    <mergeCell ref="ANZ24:AOD24"/>
    <mergeCell ref="AOH24:AOL24"/>
    <mergeCell ref="ALN24:ALR24"/>
    <mergeCell ref="ALV24:ALZ24"/>
    <mergeCell ref="AMD24:AMH24"/>
    <mergeCell ref="AML24:AMP24"/>
    <mergeCell ref="AMT24:AMX24"/>
    <mergeCell ref="AJZ24:AKD24"/>
    <mergeCell ref="AKH24:AKL24"/>
    <mergeCell ref="AKP24:AKT24"/>
    <mergeCell ref="AKX24:ALB24"/>
    <mergeCell ref="ALF24:ALJ24"/>
    <mergeCell ref="AIL24:AIP24"/>
    <mergeCell ref="AIT24:AIX24"/>
    <mergeCell ref="AJB24:AJF24"/>
    <mergeCell ref="AJJ24:AJN24"/>
    <mergeCell ref="AJR24:AJV24"/>
    <mergeCell ref="AGX24:AHB24"/>
    <mergeCell ref="AHF24:AHJ24"/>
    <mergeCell ref="AHN24:AHR24"/>
    <mergeCell ref="AHV24:AHZ24"/>
    <mergeCell ref="AID24:AIH24"/>
    <mergeCell ref="AFJ24:AFN24"/>
    <mergeCell ref="AFR24:AFV24"/>
    <mergeCell ref="AFZ24:AGD24"/>
    <mergeCell ref="AGH24:AGL24"/>
    <mergeCell ref="AGP24:AGT24"/>
    <mergeCell ref="ADV24:ADZ24"/>
    <mergeCell ref="AED24:AEH24"/>
    <mergeCell ref="AEL24:AEP24"/>
    <mergeCell ref="AET24:AEX24"/>
    <mergeCell ref="AFB24:AFF24"/>
    <mergeCell ref="ACH24:ACL24"/>
    <mergeCell ref="ACP24:ACT24"/>
    <mergeCell ref="ACX24:ADB24"/>
    <mergeCell ref="ADF24:ADJ24"/>
    <mergeCell ref="ADN24:ADR24"/>
    <mergeCell ref="AAT24:AAX24"/>
    <mergeCell ref="ABB24:ABF24"/>
    <mergeCell ref="ABJ24:ABN24"/>
    <mergeCell ref="ABR24:ABV24"/>
    <mergeCell ref="ABZ24:ACD24"/>
    <mergeCell ref="ZF24:ZJ24"/>
    <mergeCell ref="ZN24:ZR24"/>
    <mergeCell ref="ZV24:ZZ24"/>
    <mergeCell ref="AAD24:AAH24"/>
    <mergeCell ref="AAL24:AAP24"/>
    <mergeCell ref="XR24:XV24"/>
    <mergeCell ref="XZ24:YD24"/>
    <mergeCell ref="YH24:YL24"/>
    <mergeCell ref="YP24:YT24"/>
    <mergeCell ref="YX24:ZB24"/>
    <mergeCell ref="WD24:WH24"/>
    <mergeCell ref="WL24:WP24"/>
    <mergeCell ref="WT24:WX24"/>
    <mergeCell ref="XB24:XF24"/>
    <mergeCell ref="XJ24:XN24"/>
    <mergeCell ref="UP24:UT24"/>
    <mergeCell ref="UX24:VB24"/>
    <mergeCell ref="VF24:VJ24"/>
    <mergeCell ref="VN24:VR24"/>
    <mergeCell ref="VV24:VZ24"/>
    <mergeCell ref="TB24:TF24"/>
    <mergeCell ref="TJ24:TN24"/>
    <mergeCell ref="TR24:TV24"/>
    <mergeCell ref="TZ24:UD24"/>
    <mergeCell ref="UH24:UL24"/>
    <mergeCell ref="RN24:RR24"/>
    <mergeCell ref="RV24:RZ24"/>
    <mergeCell ref="SD24:SH24"/>
    <mergeCell ref="SL24:SP24"/>
    <mergeCell ref="ST24:SX24"/>
    <mergeCell ref="PZ24:QD24"/>
    <mergeCell ref="QH24:QL24"/>
    <mergeCell ref="QP24:QT24"/>
    <mergeCell ref="QX24:RB24"/>
    <mergeCell ref="RF24:RJ24"/>
    <mergeCell ref="OL24:OP24"/>
    <mergeCell ref="OT24:OX24"/>
    <mergeCell ref="PB24:PF24"/>
    <mergeCell ref="PJ24:PN24"/>
    <mergeCell ref="PR24:PV24"/>
    <mergeCell ref="MX24:NB24"/>
    <mergeCell ref="NF24:NJ24"/>
    <mergeCell ref="NN24:NR24"/>
    <mergeCell ref="NV24:NZ24"/>
    <mergeCell ref="OD24:OH24"/>
    <mergeCell ref="LJ24:LN24"/>
    <mergeCell ref="LR24:LV24"/>
    <mergeCell ref="LZ24:MD24"/>
    <mergeCell ref="MH24:ML24"/>
    <mergeCell ref="MP24:MT24"/>
    <mergeCell ref="JV24:JZ24"/>
    <mergeCell ref="KD24:KH24"/>
    <mergeCell ref="KL24:KP24"/>
    <mergeCell ref="KT24:KX24"/>
    <mergeCell ref="LB24:LF24"/>
    <mergeCell ref="IH24:IL24"/>
    <mergeCell ref="IP24:IT24"/>
    <mergeCell ref="IX24:JB24"/>
    <mergeCell ref="JF24:JJ24"/>
    <mergeCell ref="JN24:JR24"/>
    <mergeCell ref="GT24:GX24"/>
    <mergeCell ref="HB24:HF24"/>
    <mergeCell ref="HJ24:HN24"/>
    <mergeCell ref="HR24:HV24"/>
    <mergeCell ref="HZ24:ID24"/>
    <mergeCell ref="FF24:FJ24"/>
    <mergeCell ref="FN24:FR24"/>
    <mergeCell ref="FV24:FZ24"/>
    <mergeCell ref="GD24:GH24"/>
    <mergeCell ref="GL24:GP24"/>
    <mergeCell ref="DR24:DV24"/>
    <mergeCell ref="DZ24:ED24"/>
    <mergeCell ref="EH24:EL24"/>
    <mergeCell ref="EP24:ET24"/>
    <mergeCell ref="EX24:FB24"/>
    <mergeCell ref="CD24:CH24"/>
    <mergeCell ref="CL24:CP24"/>
    <mergeCell ref="CT24:CX24"/>
    <mergeCell ref="DB24:DF24"/>
    <mergeCell ref="DJ24:DN24"/>
    <mergeCell ref="AP24:AT24"/>
    <mergeCell ref="AX24:BB24"/>
    <mergeCell ref="BF24:BJ24"/>
    <mergeCell ref="BN24:BR24"/>
    <mergeCell ref="BV24:BZ24"/>
    <mergeCell ref="B24:F24"/>
    <mergeCell ref="J24:N24"/>
    <mergeCell ref="R24:V24"/>
    <mergeCell ref="Z24:AD24"/>
    <mergeCell ref="AH24:AL24"/>
    <mergeCell ref="B3:G3"/>
    <mergeCell ref="B4:G4"/>
    <mergeCell ref="B5:G5"/>
    <mergeCell ref="B9:G9"/>
    <mergeCell ref="D11:G11"/>
    <mergeCell ref="D17:G17"/>
    <mergeCell ref="D18:G18"/>
    <mergeCell ref="B21:G21"/>
    <mergeCell ref="D12:G12"/>
    <mergeCell ref="D13:G13"/>
    <mergeCell ref="D14:G14"/>
    <mergeCell ref="D15:G15"/>
    <mergeCell ref="D16:G16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9"/>
  <sheetViews>
    <sheetView showGridLines="0" zoomScaleNormal="100" workbookViewId="0"/>
  </sheetViews>
  <sheetFormatPr defaultColWidth="8.7109375" defaultRowHeight="15"/>
  <cols>
    <col min="1" max="1" width="2" customWidth="1"/>
    <col min="2" max="2" width="20" customWidth="1"/>
    <col min="3" max="3" width="16" customWidth="1"/>
    <col min="4" max="4" width="2" customWidth="1"/>
    <col min="5" max="5" width="20" customWidth="1"/>
    <col min="6" max="6" width="16" customWidth="1"/>
    <col min="7" max="7" width="2" customWidth="1"/>
    <col min="8" max="8" width="20" customWidth="1"/>
    <col min="9" max="9" width="16" customWidth="1"/>
    <col min="10" max="10" width="2" customWidth="1"/>
  </cols>
  <sheetData>
    <row r="1" spans="1:10" ht="37.5" customHeight="1">
      <c r="A1" s="91" t="s">
        <v>30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ht="9.75" customHeight="1"/>
    <row r="3" spans="1:10" ht="27.75" customHeight="1">
      <c r="A3" s="92" t="str">
        <f ca="1">TEXT(TODAY(),"DD/MM/YYYY")&amp;" — Dados atualizados automaticamente"</f>
        <v>20/06/YYYY — Dados atualizados automaticamente</v>
      </c>
      <c r="B3" s="92"/>
      <c r="C3" s="92"/>
      <c r="D3" s="92"/>
      <c r="E3" s="92"/>
      <c r="F3" s="92"/>
      <c r="G3" s="92"/>
      <c r="H3" s="92"/>
      <c r="I3" s="92"/>
      <c r="J3" s="92"/>
    </row>
    <row r="4" spans="1:10" ht="21.75" customHeight="1"/>
    <row r="5" spans="1:10" ht="25.5" customHeight="1">
      <c r="B5" s="79" t="s">
        <v>31</v>
      </c>
      <c r="C5" s="79"/>
      <c r="E5" s="93" t="s">
        <v>32</v>
      </c>
      <c r="F5" s="93"/>
      <c r="H5" s="94" t="s">
        <v>33</v>
      </c>
      <c r="I5" s="94"/>
    </row>
    <row r="6" spans="1:10" ht="30" customHeight="1">
      <c r="B6" s="82">
        <f>'Fluxo de Caixa'!E3</f>
        <v>1500</v>
      </c>
      <c r="C6" s="82"/>
      <c r="E6" s="89">
        <f>SUMIF(Vendas!B5:B300,"&gt;0",Vendas!I5:I300)</f>
        <v>584.6</v>
      </c>
      <c r="F6" s="89"/>
      <c r="H6" s="90">
        <f>SUMPRODUCT((Estoque!D5:D150)*(Estoque!F5:F150))</f>
        <v>2211</v>
      </c>
      <c r="I6" s="90"/>
    </row>
    <row r="7" spans="1:10" ht="21.75" customHeight="1">
      <c r="B7" s="73" t="s">
        <v>34</v>
      </c>
      <c r="C7" s="73"/>
      <c r="E7" s="73" t="s">
        <v>35</v>
      </c>
      <c r="F7" s="73"/>
      <c r="H7" s="73" t="s">
        <v>36</v>
      </c>
      <c r="I7" s="73"/>
    </row>
    <row r="8" spans="1:10" ht="30" customHeight="1">
      <c r="B8" s="87">
        <f ca="1">'Fluxo de Caixa'!F35</f>
        <v>-347.54999999999995</v>
      </c>
      <c r="C8" s="87"/>
      <c r="E8" s="87">
        <f>SUMIF(Vendas!B5:B300,"&gt;0",Vendas!I5:I300)-SUMIF(Vendas!B5:B300,"&gt;0",Vendas!J5:J300)</f>
        <v>303.60000000000002</v>
      </c>
      <c r="F8" s="87"/>
      <c r="H8" s="88">
        <f>COUNTIF(Estoque!L5:L150,"Repor")</f>
        <v>0</v>
      </c>
      <c r="I8" s="88"/>
    </row>
    <row r="9" spans="1:10" ht="21.75" customHeight="1">
      <c r="B9" s="73" t="s">
        <v>37</v>
      </c>
      <c r="C9" s="73"/>
      <c r="E9" s="73" t="s">
        <v>38</v>
      </c>
      <c r="F9" s="73"/>
      <c r="H9" s="73" t="s">
        <v>39</v>
      </c>
      <c r="I9" s="73"/>
    </row>
    <row r="10" spans="1:10" ht="30" customHeight="1">
      <c r="B10" s="84" t="str">
        <f ca="1">IF('Fluxo de Caixa'!F35&lt;0,"⚠️ Caixa negativo em breve!","✅ Caixa positivo")</f>
        <v>⚠️ Caixa negativo em breve!</v>
      </c>
      <c r="C10" s="84"/>
      <c r="E10" s="85">
        <f>IFERROR(SUMPRODUCT((Vendas!B5:B300&lt;&gt;"")/COUNTIF(Vendas!B5:B300,Vendas!B5:B300&amp;"")),0)</f>
        <v>4</v>
      </c>
      <c r="F10" s="85"/>
      <c r="H10" s="86">
        <f>COUNTIF(Estoque!L5:L150,"Esgotado")</f>
        <v>1</v>
      </c>
      <c r="I10" s="86"/>
    </row>
    <row r="11" spans="1:10" ht="21.75" customHeight="1">
      <c r="E11" s="73" t="s">
        <v>40</v>
      </c>
      <c r="F11" s="73"/>
      <c r="H11" s="73" t="s">
        <v>41</v>
      </c>
      <c r="I11" s="73"/>
    </row>
    <row r="12" spans="1:10" ht="21.75" customHeight="1"/>
    <row r="13" spans="1:10" ht="9.75" customHeight="1"/>
    <row r="14" spans="1:10" ht="25.5" customHeight="1">
      <c r="B14" s="78" t="s">
        <v>42</v>
      </c>
      <c r="C14" s="78"/>
      <c r="E14" s="79" t="s">
        <v>43</v>
      </c>
      <c r="F14" s="79"/>
      <c r="H14" s="80" t="s">
        <v>44</v>
      </c>
      <c r="I14" s="80"/>
    </row>
    <row r="15" spans="1:10" ht="30" customHeight="1">
      <c r="B15" s="81">
        <f>SUMIF('Contas a Pagar'!G5:G150,"Em Aberto",'Contas a Pagar'!E5:E150)</f>
        <v>2237.0500000000002</v>
      </c>
      <c r="C15" s="81"/>
      <c r="E15" s="82">
        <f>SUMIF('Contas a Receber'!G5:G150,"A Receber",'Contas a Receber'!E5:E150)</f>
        <v>479.4</v>
      </c>
      <c r="F15" s="82"/>
      <c r="H15" s="83">
        <f>'DRE Simplificado'!D24</f>
        <v>-53.199999999999932</v>
      </c>
      <c r="I15" s="83"/>
    </row>
    <row r="16" spans="1:10" ht="21.75" customHeight="1">
      <c r="B16" s="73" t="s">
        <v>45</v>
      </c>
      <c r="C16" s="73"/>
      <c r="E16" s="73" t="s">
        <v>46</v>
      </c>
      <c r="F16" s="73"/>
      <c r="H16" s="73" t="s">
        <v>47</v>
      </c>
      <c r="I16" s="73"/>
    </row>
    <row r="17" spans="2:9" ht="30" customHeight="1">
      <c r="B17" s="75">
        <f ca="1">SUMPRODUCT(('Contas a Pagar'!G5:G150="Em Aberto")*('Contas a Pagar'!D5:D150&gt;=TODAY())*('Contas a Pagar'!D5:D150&lt;=TODAY()+7)*('Contas a Pagar'!E5:E150))</f>
        <v>237.05</v>
      </c>
      <c r="C17" s="75"/>
      <c r="E17" s="76">
        <f ca="1">SUMPRODUCT(('Contas a Receber'!G5:G150="A Receber")*('Contas a Receber'!D5:D150&lt;TODAY())*('Contas a Receber'!E5:E150))</f>
        <v>89.9</v>
      </c>
      <c r="F17" s="76"/>
      <c r="H17" s="77">
        <f>'MEI e Impostos'!C18</f>
        <v>7.2172839506172842E-3</v>
      </c>
      <c r="I17" s="77"/>
    </row>
    <row r="18" spans="2:9" ht="21.75" customHeight="1">
      <c r="B18" s="73" t="s">
        <v>48</v>
      </c>
      <c r="C18" s="73"/>
      <c r="E18" s="73" t="s">
        <v>49</v>
      </c>
      <c r="F18" s="73"/>
      <c r="H18" s="73" t="s">
        <v>50</v>
      </c>
      <c r="I18" s="73"/>
    </row>
    <row r="19" spans="2:9" ht="21.75" customHeight="1"/>
    <row r="20" spans="2:9" ht="9.75" customHeight="1"/>
    <row r="21" spans="2:9" ht="27.75" customHeight="1">
      <c r="B21" s="74" t="s">
        <v>51</v>
      </c>
      <c r="C21" s="74"/>
      <c r="D21" s="74"/>
      <c r="E21" s="74"/>
      <c r="F21" s="74"/>
      <c r="G21" s="74"/>
      <c r="H21" s="74"/>
      <c r="I21" s="74"/>
    </row>
    <row r="22" spans="2:9" ht="25.5" customHeight="1">
      <c r="B22" s="72" t="str">
        <f>IF(COUNTIF(Estoque!L5:L150,"Esgotado")&gt;0,"🔴 ESTOQUE: "&amp;COUNTIF(Estoque!L5:L150,"Esgotado")&amp;" produto(s) ESGOTADO(S)! Verifique aba Estoque.","✅ Estoque: Todos os produtos disponíveis.")</f>
        <v>🔴 ESTOQUE: 1 produto(s) ESGOTADO(S)! Verifique aba Estoque.</v>
      </c>
      <c r="C22" s="72"/>
      <c r="D22" s="72"/>
      <c r="E22" s="72"/>
      <c r="F22" s="72"/>
      <c r="G22" s="72"/>
      <c r="H22" s="72"/>
      <c r="I22" s="72"/>
    </row>
    <row r="23" spans="2:9" ht="25.5" customHeight="1">
      <c r="B23" s="71" t="str">
        <f ca="1">IF(SUMPRODUCT(('Contas a Pagar'!G5:G150="Em Aberto")*('Contas a Pagar'!D5:D150&gt;=TODAY())*('Contas a Pagar'!D5:D150&lt;=TODAY()+7)*1)&gt;0,"🔴 CONTAS: "&amp;SUMPRODUCT(('Contas a Pagar'!G5:G150="Em Aberto")*('Contas a Pagar'!D5:D150&gt;=TODAY())*('Contas a Pagar'!D5:D150&lt;=TODAY()+7)*1)&amp;" conta(s) vence(m) nos próximos 7 dias!","✅ Contas: Nenhum vencimento crítico em 7 dias.")</f>
        <v>🔴 CONTAS: 2 conta(s) vence(m) nos próximos 7 dias!</v>
      </c>
      <c r="C23" s="71"/>
      <c r="D23" s="71"/>
      <c r="E23" s="71"/>
      <c r="F23" s="71"/>
      <c r="G23" s="71"/>
      <c r="H23" s="71"/>
      <c r="I23" s="71"/>
    </row>
    <row r="24" spans="2:9" ht="25.5" customHeight="1">
      <c r="B24" s="72" t="str">
        <f ca="1">IF('Fluxo de Caixa'!F35&lt;0,"🔴 CAIXA: Projeção aponta saldo NEGATIVO em 30 dias. Revise gastos ou antecipe recebimentos.","✅ Caixa: Projeção de 30 dias positiva.")</f>
        <v>🔴 CAIXA: Projeção aponta saldo NEGATIVO em 30 dias. Revise gastos ou antecipe recebimentos.</v>
      </c>
      <c r="C24" s="72"/>
      <c r="D24" s="72"/>
      <c r="E24" s="72"/>
      <c r="F24" s="72"/>
      <c r="G24" s="72"/>
      <c r="H24" s="72"/>
      <c r="I24" s="72"/>
    </row>
    <row r="25" spans="2:9" ht="25.5" customHeight="1">
      <c r="B25" s="71" t="str">
        <f>IF('MEI e Impostos'!C18&gt;=0.9,"🔴 MEI: Faturamento acima de 90% do limite anual! Consulte um contador urgente.","✅ MEI: Faturamento dentro do limite anual.")</f>
        <v>✅ MEI: Faturamento dentro do limite anual.</v>
      </c>
      <c r="C25" s="71"/>
      <c r="D25" s="71"/>
      <c r="E25" s="71"/>
      <c r="F25" s="71"/>
      <c r="G25" s="71"/>
      <c r="H25" s="71"/>
      <c r="I25" s="71"/>
    </row>
    <row r="26" spans="2:9" ht="21.75" customHeight="1"/>
    <row r="27" spans="2:9" ht="21.75" customHeight="1"/>
    <row r="28" spans="2:9" ht="21.75" customHeight="1"/>
    <row r="29" spans="2:9" ht="21.75" customHeight="1"/>
    <row r="30" spans="2:9" ht="21.75" customHeight="1"/>
    <row r="31" spans="2:9" ht="21.75" customHeight="1"/>
    <row r="32" spans="2:9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</sheetData>
  <mergeCells count="42">
    <mergeCell ref="A1:J1"/>
    <mergeCell ref="A3:J3"/>
    <mergeCell ref="B5:C5"/>
    <mergeCell ref="E5:F5"/>
    <mergeCell ref="H5:I5"/>
    <mergeCell ref="B6:C6"/>
    <mergeCell ref="E6:F6"/>
    <mergeCell ref="H6:I6"/>
    <mergeCell ref="B7:C7"/>
    <mergeCell ref="E7:F7"/>
    <mergeCell ref="H7:I7"/>
    <mergeCell ref="B8:C8"/>
    <mergeCell ref="E8:F8"/>
    <mergeCell ref="H8:I8"/>
    <mergeCell ref="B9:C9"/>
    <mergeCell ref="E9:F9"/>
    <mergeCell ref="H9:I9"/>
    <mergeCell ref="B10:C10"/>
    <mergeCell ref="E10:F10"/>
    <mergeCell ref="H10:I10"/>
    <mergeCell ref="E11:F11"/>
    <mergeCell ref="H11:I11"/>
    <mergeCell ref="B14:C14"/>
    <mergeCell ref="E14:F14"/>
    <mergeCell ref="H14:I14"/>
    <mergeCell ref="B15:C15"/>
    <mergeCell ref="E15:F15"/>
    <mergeCell ref="H15:I15"/>
    <mergeCell ref="B16:C16"/>
    <mergeCell ref="E16:F16"/>
    <mergeCell ref="H16:I16"/>
    <mergeCell ref="B17:C17"/>
    <mergeCell ref="E17:F17"/>
    <mergeCell ref="H17:I17"/>
    <mergeCell ref="B23:I23"/>
    <mergeCell ref="B24:I24"/>
    <mergeCell ref="B25:I25"/>
    <mergeCell ref="B18:C18"/>
    <mergeCell ref="E18:F18"/>
    <mergeCell ref="H18:I18"/>
    <mergeCell ref="B21:I21"/>
    <mergeCell ref="B22:I22"/>
  </mergeCells>
  <pageMargins left="0.75" right="0.75" top="1" bottom="1" header="0.511811023622047" footer="0.511811023622047"/>
  <pageSetup paperSize="9" orientation="portrait" horizontalDpi="300" verticalDpi="30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00000000-000E-0000-0100-000002000000}">
            <xm:f>'Fluxo de Caixa'!$F$35&lt;0</xm:f>
            <x14:dxf>
              <font>
                <b/>
                <sz val="10"/>
                <color rgb="FFC0392B"/>
                <name val="Arial"/>
                <charset val="1"/>
              </font>
              <fill>
                <patternFill>
                  <bgColor rgb="FFFADBD8"/>
                </patternFill>
              </fill>
            </x14:dxf>
          </x14:cfRule>
          <x14:cfRule type="expression" priority="3" id="{00000000-000E-0000-0100-000003000000}">
            <xm:f>'Fluxo de Caixa'!$F$35&gt;=0</xm:f>
            <x14:dxf>
              <font>
                <b/>
                <sz val="10"/>
                <color rgb="FF1E7E34"/>
                <name val="Arial"/>
                <charset val="1"/>
              </font>
              <fill>
                <patternFill>
                  <bgColor rgb="FFD4EDDA"/>
                </patternFill>
              </fill>
            </x14:dxf>
          </x14:cfRule>
          <xm:sqref>B10:C10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00"/>
  <sheetViews>
    <sheetView showGridLines="0" zoomScaleNormal="100" workbookViewId="0">
      <pane ySplit="4" topLeftCell="A5" activePane="bottomLeft" state="frozen"/>
      <selection pane="bottomLeft"/>
    </sheetView>
  </sheetViews>
  <sheetFormatPr defaultColWidth="8.7109375" defaultRowHeight="15"/>
  <cols>
    <col min="1" max="1" width="3" customWidth="1"/>
    <col min="2" max="2" width="12" customWidth="1"/>
    <col min="3" max="3" width="18" customWidth="1"/>
    <col min="4" max="4" width="14" customWidth="1"/>
    <col min="5" max="8" width="10" customWidth="1"/>
    <col min="9" max="10" width="14" customWidth="1"/>
    <col min="11" max="11" width="12" customWidth="1"/>
    <col min="12" max="12" width="14" customWidth="1"/>
  </cols>
  <sheetData>
    <row r="1" spans="1:12" ht="34.5" customHeight="1">
      <c r="A1" s="98" t="s">
        <v>32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1:12" ht="21.75" customHeight="1">
      <c r="A2" s="99" t="s">
        <v>35</v>
      </c>
      <c r="B2" s="99"/>
      <c r="C2" s="99" t="s">
        <v>52</v>
      </c>
      <c r="D2" s="99"/>
      <c r="E2" s="99" t="s">
        <v>53</v>
      </c>
      <c r="F2" s="99"/>
      <c r="G2" s="99" t="s">
        <v>40</v>
      </c>
      <c r="H2" s="99"/>
      <c r="I2" s="7" t="s">
        <v>54</v>
      </c>
    </row>
    <row r="3" spans="1:12" ht="30" customHeight="1">
      <c r="A3" s="95">
        <f>SUMIF(B5:B300,"&gt;0",I5:I300)</f>
        <v>584.6</v>
      </c>
      <c r="B3" s="95"/>
      <c r="C3" s="95">
        <f>SUMIF(B5:B300,"&gt;0",J5:J300)</f>
        <v>281</v>
      </c>
      <c r="D3" s="95"/>
      <c r="E3" s="96">
        <f>SUMIF(B5:B300,"&gt;0",I5:I300)-SUMIF(B5:B300,"&gt;0",J5:J300)</f>
        <v>303.60000000000002</v>
      </c>
      <c r="F3" s="96"/>
      <c r="G3" s="97">
        <f>IFERROR(SUMPRODUCT((B5:B300&lt;&gt;"")/COUNTIF(B5:B300,B5:B300&amp;"")),0)</f>
        <v>4</v>
      </c>
      <c r="H3" s="97"/>
      <c r="I3" s="8">
        <f>SUMIF(B5:B300,"&gt;0",F5:F300)</f>
        <v>9</v>
      </c>
    </row>
    <row r="4" spans="1:12" ht="21.75" customHeight="1">
      <c r="A4" s="9" t="s">
        <v>55</v>
      </c>
      <c r="B4" s="10" t="s">
        <v>56</v>
      </c>
      <c r="C4" s="10" t="s">
        <v>57</v>
      </c>
      <c r="D4" s="10" t="s">
        <v>58</v>
      </c>
      <c r="E4" s="10" t="s">
        <v>59</v>
      </c>
      <c r="F4" s="10" t="s">
        <v>60</v>
      </c>
      <c r="G4" s="11" t="s">
        <v>61</v>
      </c>
      <c r="H4" s="12" t="s">
        <v>62</v>
      </c>
      <c r="I4" s="9" t="s">
        <v>63</v>
      </c>
      <c r="J4" s="12" t="s">
        <v>64</v>
      </c>
      <c r="K4" s="11" t="s">
        <v>65</v>
      </c>
      <c r="L4" s="10" t="s">
        <v>66</v>
      </c>
    </row>
    <row r="5" spans="1:12" ht="19.5" customHeight="1">
      <c r="A5" s="13">
        <v>1</v>
      </c>
      <c r="B5" s="14">
        <v>1</v>
      </c>
      <c r="C5" s="15">
        <v>46179</v>
      </c>
      <c r="D5" s="16" t="s">
        <v>67</v>
      </c>
      <c r="E5" s="16" t="s">
        <v>68</v>
      </c>
      <c r="F5" s="13">
        <v>2</v>
      </c>
      <c r="G5" s="17">
        <v>45</v>
      </c>
      <c r="H5" s="17">
        <v>22</v>
      </c>
      <c r="I5" s="17">
        <f>F5*G5</f>
        <v>90</v>
      </c>
      <c r="J5" s="17">
        <f>F5*H5</f>
        <v>44</v>
      </c>
      <c r="K5" s="18">
        <f>IF(I5&gt;0,(I5-J5)/I5,"")</f>
        <v>0.51111111111111107</v>
      </c>
      <c r="L5" s="16" t="s">
        <v>69</v>
      </c>
    </row>
    <row r="6" spans="1:12" ht="19.5" customHeight="1">
      <c r="A6" s="19">
        <v>2</v>
      </c>
      <c r="B6" s="20">
        <v>1</v>
      </c>
      <c r="C6" s="21">
        <v>46179</v>
      </c>
      <c r="D6" s="22" t="s">
        <v>67</v>
      </c>
      <c r="E6" s="22" t="s">
        <v>70</v>
      </c>
      <c r="F6" s="19">
        <v>1</v>
      </c>
      <c r="G6" s="23">
        <v>89.9</v>
      </c>
      <c r="H6" s="23">
        <v>40</v>
      </c>
      <c r="I6" s="23">
        <f>F6*G6</f>
        <v>89.9</v>
      </c>
      <c r="J6" s="23">
        <f>F6*H6</f>
        <v>40</v>
      </c>
      <c r="K6" s="24">
        <f>IF(I6&gt;0,(I6-J6)/I6,"")</f>
        <v>0.55506117908787544</v>
      </c>
      <c r="L6" s="22" t="s">
        <v>69</v>
      </c>
    </row>
    <row r="7" spans="1:12" ht="19.5" customHeight="1">
      <c r="A7" s="13">
        <v>3</v>
      </c>
      <c r="B7" s="14">
        <v>2</v>
      </c>
      <c r="C7" s="15">
        <v>46183</v>
      </c>
      <c r="D7" s="16" t="s">
        <v>71</v>
      </c>
      <c r="E7" s="16" t="s">
        <v>72</v>
      </c>
      <c r="F7" s="13">
        <v>1</v>
      </c>
      <c r="G7" s="17">
        <v>149.9</v>
      </c>
      <c r="H7" s="17">
        <v>75</v>
      </c>
      <c r="I7" s="17">
        <f>F7*G7</f>
        <v>149.9</v>
      </c>
      <c r="J7" s="17">
        <f>F7*H7</f>
        <v>75</v>
      </c>
      <c r="K7" s="18">
        <f>IF(I7&gt;0,(I7-J7)/I7,"")</f>
        <v>0.4996664442961975</v>
      </c>
      <c r="L7" s="16" t="s">
        <v>73</v>
      </c>
    </row>
    <row r="8" spans="1:12" ht="19.5" customHeight="1">
      <c r="A8" s="19">
        <v>4</v>
      </c>
      <c r="B8" s="20">
        <v>3</v>
      </c>
      <c r="C8" s="21">
        <v>46188</v>
      </c>
      <c r="D8" s="22" t="s">
        <v>74</v>
      </c>
      <c r="E8" s="22" t="s">
        <v>75</v>
      </c>
      <c r="F8" s="19">
        <v>3</v>
      </c>
      <c r="G8" s="23">
        <v>45</v>
      </c>
      <c r="H8" s="23">
        <v>22</v>
      </c>
      <c r="I8" s="23">
        <f>F8*G8</f>
        <v>135</v>
      </c>
      <c r="J8" s="23">
        <f>F8*H8</f>
        <v>66</v>
      </c>
      <c r="K8" s="24">
        <f>IF(I8&gt;0,(I8-J8)/I8,"")</f>
        <v>0.51111111111111107</v>
      </c>
      <c r="L8" s="22" t="s">
        <v>76</v>
      </c>
    </row>
    <row r="9" spans="1:12" ht="19.5" customHeight="1">
      <c r="A9" s="13">
        <v>5</v>
      </c>
      <c r="B9" s="14">
        <v>4</v>
      </c>
      <c r="C9" s="15">
        <v>46191</v>
      </c>
      <c r="D9" s="16" t="s">
        <v>77</v>
      </c>
      <c r="E9" s="16" t="s">
        <v>78</v>
      </c>
      <c r="F9" s="13">
        <v>2</v>
      </c>
      <c r="G9" s="17">
        <v>59.9</v>
      </c>
      <c r="H9" s="17">
        <v>28</v>
      </c>
      <c r="I9" s="17">
        <f>F9*G9</f>
        <v>119.8</v>
      </c>
      <c r="J9" s="17">
        <f>F9*H9</f>
        <v>56</v>
      </c>
      <c r="K9" s="18">
        <f>IF(I9&gt;0,(I9-J9)/I9,"")</f>
        <v>0.53255425709515858</v>
      </c>
      <c r="L9" s="16" t="s">
        <v>69</v>
      </c>
    </row>
    <row r="10" spans="1:12" ht="18" customHeight="1">
      <c r="A10" s="25"/>
      <c r="B10" s="25"/>
      <c r="C10" s="25"/>
      <c r="D10" s="25"/>
      <c r="E10" s="25"/>
      <c r="F10" s="25"/>
      <c r="G10" s="25"/>
      <c r="H10" s="25"/>
      <c r="I10" s="26" t="str">
        <f>IF(AND(F10&lt;&gt;"",G10&lt;&gt;""),F10*G10,"")</f>
        <v/>
      </c>
      <c r="J10" s="26" t="str">
        <f>IF(AND(F10&lt;&gt;"",H10&lt;&gt;""),F10*H10,"")</f>
        <v/>
      </c>
      <c r="K10" s="27" t="str">
        <f>IF(I10&gt;"",IF(I10&gt;0,(I10-J10)/I10,""),"")</f>
        <v/>
      </c>
      <c r="L10" s="25"/>
    </row>
    <row r="11" spans="1:12" ht="18" customHeight="1">
      <c r="A11" s="28"/>
      <c r="B11" s="28"/>
      <c r="C11" s="28"/>
      <c r="D11" s="28"/>
      <c r="E11" s="28"/>
      <c r="F11" s="28"/>
      <c r="G11" s="28"/>
      <c r="H11" s="28"/>
      <c r="I11" s="29" t="str">
        <f>IF(AND(F11&lt;&gt;"",G11&lt;&gt;""),F11*G11,"")</f>
        <v/>
      </c>
      <c r="J11" s="29" t="str">
        <f>IF(AND(F11&lt;&gt;"",H11&lt;&gt;""),F11*H11,"")</f>
        <v/>
      </c>
      <c r="K11" s="30" t="str">
        <f>IF(I11&gt;"",IF(I11&gt;0,(I11-J11)/I11,""),"")</f>
        <v/>
      </c>
      <c r="L11" s="28"/>
    </row>
    <row r="12" spans="1:12" ht="18" customHeight="1">
      <c r="A12" s="25"/>
      <c r="B12" s="25"/>
      <c r="C12" s="25"/>
      <c r="D12" s="25"/>
      <c r="E12" s="25"/>
      <c r="F12" s="25"/>
      <c r="G12" s="25"/>
      <c r="H12" s="25"/>
      <c r="I12" s="26" t="str">
        <f>IF(AND(F12&lt;&gt;"",G12&lt;&gt;""),F12*G12,"")</f>
        <v/>
      </c>
      <c r="J12" s="26" t="str">
        <f>IF(AND(F12&lt;&gt;"",H12&lt;&gt;""),F12*H12,"")</f>
        <v/>
      </c>
      <c r="K12" s="27" t="str">
        <f>IF(I12&gt;"",IF(I12&gt;0,(I12-J12)/I12,""),"")</f>
        <v/>
      </c>
      <c r="L12" s="25"/>
    </row>
    <row r="13" spans="1:12" ht="18" customHeight="1">
      <c r="A13" s="28"/>
      <c r="B13" s="28"/>
      <c r="C13" s="28"/>
      <c r="D13" s="28"/>
      <c r="E13" s="28"/>
      <c r="F13" s="28"/>
      <c r="G13" s="28"/>
      <c r="H13" s="28"/>
      <c r="I13" s="29" t="str">
        <f>IF(AND(F13&lt;&gt;"",G13&lt;&gt;""),F13*G13,"")</f>
        <v/>
      </c>
      <c r="J13" s="29" t="str">
        <f>IF(AND(F13&lt;&gt;"",H13&lt;&gt;""),F13*H13,"")</f>
        <v/>
      </c>
      <c r="K13" s="30" t="str">
        <f>IF(I13&gt;"",IF(I13&gt;0,(I13-J13)/I13,""),"")</f>
        <v/>
      </c>
      <c r="L13" s="28"/>
    </row>
    <row r="14" spans="1:12" ht="18" customHeight="1">
      <c r="A14" s="25"/>
      <c r="B14" s="25"/>
      <c r="C14" s="25"/>
      <c r="D14" s="25"/>
      <c r="E14" s="25"/>
      <c r="F14" s="25"/>
      <c r="G14" s="25"/>
      <c r="H14" s="25"/>
      <c r="I14" s="26" t="str">
        <f>IF(AND(F14&lt;&gt;"",G14&lt;&gt;""),F14*G14,"")</f>
        <v/>
      </c>
      <c r="J14" s="26" t="str">
        <f>IF(AND(F14&lt;&gt;"",H14&lt;&gt;""),F14*H14,"")</f>
        <v/>
      </c>
      <c r="K14" s="27" t="str">
        <f>IF(I14&gt;"",IF(I14&gt;0,(I14-J14)/I14,""),"")</f>
        <v/>
      </c>
      <c r="L14" s="25"/>
    </row>
    <row r="15" spans="1:12" ht="18" customHeight="1">
      <c r="A15" s="28"/>
      <c r="B15" s="28"/>
      <c r="C15" s="28"/>
      <c r="D15" s="28"/>
      <c r="E15" s="28"/>
      <c r="F15" s="28"/>
      <c r="G15" s="28"/>
      <c r="H15" s="28"/>
      <c r="I15" s="29" t="str">
        <f>IF(AND(F15&lt;&gt;"",G15&lt;&gt;""),F15*G15,"")</f>
        <v/>
      </c>
      <c r="J15" s="29" t="str">
        <f>IF(AND(F15&lt;&gt;"",H15&lt;&gt;""),F15*H15,"")</f>
        <v/>
      </c>
      <c r="K15" s="30" t="str">
        <f>IF(I15&gt;"",IF(I15&gt;0,(I15-J15)/I15,""),"")</f>
        <v/>
      </c>
      <c r="L15" s="28"/>
    </row>
    <row r="16" spans="1:12" ht="18" customHeight="1">
      <c r="A16" s="25"/>
      <c r="B16" s="25"/>
      <c r="C16" s="25"/>
      <c r="D16" s="25"/>
      <c r="E16" s="25"/>
      <c r="F16" s="25"/>
      <c r="G16" s="25"/>
      <c r="H16" s="25"/>
      <c r="I16" s="26" t="str">
        <f>IF(AND(F16&lt;&gt;"",G16&lt;&gt;""),F16*G16,"")</f>
        <v/>
      </c>
      <c r="J16" s="26" t="str">
        <f>IF(AND(F16&lt;&gt;"",H16&lt;&gt;""),F16*H16,"")</f>
        <v/>
      </c>
      <c r="K16" s="27" t="str">
        <f>IF(I16&gt;"",IF(I16&gt;0,(I16-J16)/I16,""),"")</f>
        <v/>
      </c>
      <c r="L16" s="25"/>
    </row>
    <row r="17" spans="1:12" ht="18" customHeight="1">
      <c r="A17" s="28"/>
      <c r="B17" s="28"/>
      <c r="C17" s="28"/>
      <c r="D17" s="28"/>
      <c r="E17" s="28"/>
      <c r="F17" s="28"/>
      <c r="G17" s="28"/>
      <c r="H17" s="28"/>
      <c r="I17" s="29" t="str">
        <f>IF(AND(F17&lt;&gt;"",G17&lt;&gt;""),F17*G17,"")</f>
        <v/>
      </c>
      <c r="J17" s="29" t="str">
        <f>IF(AND(F17&lt;&gt;"",H17&lt;&gt;""),F17*H17,"")</f>
        <v/>
      </c>
      <c r="K17" s="30" t="str">
        <f>IF(I17&gt;"",IF(I17&gt;0,(I17-J17)/I17,""),"")</f>
        <v/>
      </c>
      <c r="L17" s="28"/>
    </row>
    <row r="18" spans="1:12" ht="18" customHeight="1">
      <c r="A18" s="25"/>
      <c r="B18" s="25"/>
      <c r="C18" s="25"/>
      <c r="D18" s="25"/>
      <c r="E18" s="25"/>
      <c r="F18" s="25"/>
      <c r="G18" s="25"/>
      <c r="H18" s="25"/>
      <c r="I18" s="26" t="str">
        <f>IF(AND(F18&lt;&gt;"",G18&lt;&gt;""),F18*G18,"")</f>
        <v/>
      </c>
      <c r="J18" s="26" t="str">
        <f>IF(AND(F18&lt;&gt;"",H18&lt;&gt;""),F18*H18,"")</f>
        <v/>
      </c>
      <c r="K18" s="27" t="str">
        <f>IF(I18&gt;"",IF(I18&gt;0,(I18-J18)/I18,""),"")</f>
        <v/>
      </c>
      <c r="L18" s="25"/>
    </row>
    <row r="19" spans="1:12" ht="18" customHeight="1">
      <c r="A19" s="28"/>
      <c r="B19" s="28"/>
      <c r="C19" s="28"/>
      <c r="D19" s="28"/>
      <c r="E19" s="28"/>
      <c r="F19" s="28"/>
      <c r="G19" s="28"/>
      <c r="H19" s="28"/>
      <c r="I19" s="29" t="str">
        <f>IF(AND(F19&lt;&gt;"",G19&lt;&gt;""),F19*G19,"")</f>
        <v/>
      </c>
      <c r="J19" s="29" t="str">
        <f>IF(AND(F19&lt;&gt;"",H19&lt;&gt;""),F19*H19,"")</f>
        <v/>
      </c>
      <c r="K19" s="30" t="str">
        <f>IF(I19&gt;"",IF(I19&gt;0,(I19-J19)/I19,""),"")</f>
        <v/>
      </c>
      <c r="L19" s="28"/>
    </row>
    <row r="20" spans="1:12" ht="18" customHeight="1">
      <c r="A20" s="25"/>
      <c r="B20" s="25"/>
      <c r="C20" s="25"/>
      <c r="D20" s="25"/>
      <c r="E20" s="25"/>
      <c r="F20" s="25"/>
      <c r="G20" s="25"/>
      <c r="H20" s="25"/>
      <c r="I20" s="26" t="str">
        <f>IF(AND(F20&lt;&gt;"",G20&lt;&gt;""),F20*G20,"")</f>
        <v/>
      </c>
      <c r="J20" s="26" t="str">
        <f>IF(AND(F20&lt;&gt;"",H20&lt;&gt;""),F20*H20,"")</f>
        <v/>
      </c>
      <c r="K20" s="27" t="str">
        <f>IF(I20&gt;"",IF(I20&gt;0,(I20-J20)/I20,""),"")</f>
        <v/>
      </c>
      <c r="L20" s="25"/>
    </row>
    <row r="21" spans="1:12" ht="18" customHeight="1">
      <c r="A21" s="28"/>
      <c r="B21" s="28"/>
      <c r="C21" s="28"/>
      <c r="D21" s="28"/>
      <c r="E21" s="28"/>
      <c r="F21" s="28"/>
      <c r="G21" s="28"/>
      <c r="H21" s="28"/>
      <c r="I21" s="29" t="str">
        <f>IF(AND(F21&lt;&gt;"",G21&lt;&gt;""),F21*G21,"")</f>
        <v/>
      </c>
      <c r="J21" s="29" t="str">
        <f>IF(AND(F21&lt;&gt;"",H21&lt;&gt;""),F21*H21,"")</f>
        <v/>
      </c>
      <c r="K21" s="30" t="str">
        <f>IF(I21&gt;"",IF(I21&gt;0,(I21-J21)/I21,""),"")</f>
        <v/>
      </c>
      <c r="L21" s="28"/>
    </row>
    <row r="22" spans="1:12" ht="18" customHeight="1">
      <c r="A22" s="25"/>
      <c r="B22" s="25"/>
      <c r="C22" s="25"/>
      <c r="D22" s="25"/>
      <c r="E22" s="25"/>
      <c r="F22" s="25"/>
      <c r="G22" s="25"/>
      <c r="H22" s="25"/>
      <c r="I22" s="26" t="str">
        <f>IF(AND(F22&lt;&gt;"",G22&lt;&gt;""),F22*G22,"")</f>
        <v/>
      </c>
      <c r="J22" s="26" t="str">
        <f>IF(AND(F22&lt;&gt;"",H22&lt;&gt;""),F22*H22,"")</f>
        <v/>
      </c>
      <c r="K22" s="27" t="str">
        <f>IF(I22&gt;"",IF(I22&gt;0,(I22-J22)/I22,""),"")</f>
        <v/>
      </c>
      <c r="L22" s="25"/>
    </row>
    <row r="23" spans="1:12" ht="18" customHeight="1">
      <c r="A23" s="28"/>
      <c r="B23" s="28"/>
      <c r="C23" s="28"/>
      <c r="D23" s="28"/>
      <c r="E23" s="28"/>
      <c r="F23" s="28"/>
      <c r="G23" s="28"/>
      <c r="H23" s="28"/>
      <c r="I23" s="29" t="str">
        <f>IF(AND(F23&lt;&gt;"",G23&lt;&gt;""),F23*G23,"")</f>
        <v/>
      </c>
      <c r="J23" s="29" t="str">
        <f>IF(AND(F23&lt;&gt;"",H23&lt;&gt;""),F23*H23,"")</f>
        <v/>
      </c>
      <c r="K23" s="30" t="str">
        <f>IF(I23&gt;"",IF(I23&gt;0,(I23-J23)/I23,""),"")</f>
        <v/>
      </c>
      <c r="L23" s="28"/>
    </row>
    <row r="24" spans="1:12" ht="18" customHeight="1">
      <c r="A24" s="25"/>
      <c r="B24" s="25"/>
      <c r="C24" s="25"/>
      <c r="D24" s="25"/>
      <c r="E24" s="25"/>
      <c r="F24" s="25"/>
      <c r="G24" s="25"/>
      <c r="H24" s="25"/>
      <c r="I24" s="26" t="str">
        <f>IF(AND(F24&lt;&gt;"",G24&lt;&gt;""),F24*G24,"")</f>
        <v/>
      </c>
      <c r="J24" s="26" t="str">
        <f>IF(AND(F24&lt;&gt;"",H24&lt;&gt;""),F24*H24,"")</f>
        <v/>
      </c>
      <c r="K24" s="27" t="str">
        <f>IF(I24&gt;"",IF(I24&gt;0,(I24-J24)/I24,""),"")</f>
        <v/>
      </c>
      <c r="L24" s="25"/>
    </row>
    <row r="25" spans="1:12" ht="18" customHeight="1">
      <c r="A25" s="28"/>
      <c r="B25" s="28"/>
      <c r="C25" s="28"/>
      <c r="D25" s="28"/>
      <c r="E25" s="28"/>
      <c r="F25" s="28"/>
      <c r="G25" s="28"/>
      <c r="H25" s="28"/>
      <c r="I25" s="29" t="str">
        <f>IF(AND(F25&lt;&gt;"",G25&lt;&gt;""),F25*G25,"")</f>
        <v/>
      </c>
      <c r="J25" s="29" t="str">
        <f>IF(AND(F25&lt;&gt;"",H25&lt;&gt;""),F25*H25,"")</f>
        <v/>
      </c>
      <c r="K25" s="30" t="str">
        <f>IF(I25&gt;"",IF(I25&gt;0,(I25-J25)/I25,""),"")</f>
        <v/>
      </c>
      <c r="L25" s="28"/>
    </row>
    <row r="26" spans="1:12" ht="18" customHeight="1">
      <c r="A26" s="25"/>
      <c r="B26" s="25"/>
      <c r="C26" s="25"/>
      <c r="D26" s="25"/>
      <c r="E26" s="25"/>
      <c r="F26" s="25"/>
      <c r="G26" s="25"/>
      <c r="H26" s="25"/>
      <c r="I26" s="26" t="str">
        <f>IF(AND(F26&lt;&gt;"",G26&lt;&gt;""),F26*G26,"")</f>
        <v/>
      </c>
      <c r="J26" s="26" t="str">
        <f>IF(AND(F26&lt;&gt;"",H26&lt;&gt;""),F26*H26,"")</f>
        <v/>
      </c>
      <c r="K26" s="27" t="str">
        <f>IF(I26&gt;"",IF(I26&gt;0,(I26-J26)/I26,""),"")</f>
        <v/>
      </c>
      <c r="L26" s="25"/>
    </row>
    <row r="27" spans="1:12" ht="18" customHeight="1">
      <c r="A27" s="28"/>
      <c r="B27" s="28"/>
      <c r="C27" s="28"/>
      <c r="D27" s="28"/>
      <c r="E27" s="28"/>
      <c r="F27" s="28"/>
      <c r="G27" s="28"/>
      <c r="H27" s="28"/>
      <c r="I27" s="29" t="str">
        <f>IF(AND(F27&lt;&gt;"",G27&lt;&gt;""),F27*G27,"")</f>
        <v/>
      </c>
      <c r="J27" s="29" t="str">
        <f>IF(AND(F27&lt;&gt;"",H27&lt;&gt;""),F27*H27,"")</f>
        <v/>
      </c>
      <c r="K27" s="30" t="str">
        <f>IF(I27&gt;"",IF(I27&gt;0,(I27-J27)/I27,""),"")</f>
        <v/>
      </c>
      <c r="L27" s="28"/>
    </row>
    <row r="28" spans="1:12" ht="18" customHeight="1">
      <c r="A28" s="25"/>
      <c r="B28" s="25"/>
      <c r="C28" s="25"/>
      <c r="D28" s="25"/>
      <c r="E28" s="25"/>
      <c r="F28" s="25"/>
      <c r="G28" s="25"/>
      <c r="H28" s="25"/>
      <c r="I28" s="26" t="str">
        <f>IF(AND(F28&lt;&gt;"",G28&lt;&gt;""),F28*G28,"")</f>
        <v/>
      </c>
      <c r="J28" s="26" t="str">
        <f>IF(AND(F28&lt;&gt;"",H28&lt;&gt;""),F28*H28,"")</f>
        <v/>
      </c>
      <c r="K28" s="27" t="str">
        <f>IF(I28&gt;"",IF(I28&gt;0,(I28-J28)/I28,""),"")</f>
        <v/>
      </c>
      <c r="L28" s="25"/>
    </row>
    <row r="29" spans="1:12" ht="18" customHeight="1">
      <c r="A29" s="28"/>
      <c r="B29" s="28"/>
      <c r="C29" s="28"/>
      <c r="D29" s="28"/>
      <c r="E29" s="28"/>
      <c r="F29" s="28"/>
      <c r="G29" s="28"/>
      <c r="H29" s="28"/>
      <c r="I29" s="29" t="str">
        <f>IF(AND(F29&lt;&gt;"",G29&lt;&gt;""),F29*G29,"")</f>
        <v/>
      </c>
      <c r="J29" s="29" t="str">
        <f>IF(AND(F29&lt;&gt;"",H29&lt;&gt;""),F29*H29,"")</f>
        <v/>
      </c>
      <c r="K29" s="30" t="str">
        <f>IF(I29&gt;"",IF(I29&gt;0,(I29-J29)/I29,""),"")</f>
        <v/>
      </c>
      <c r="L29" s="28"/>
    </row>
    <row r="30" spans="1:12" ht="18" customHeight="1">
      <c r="A30" s="25"/>
      <c r="B30" s="25"/>
      <c r="C30" s="25"/>
      <c r="D30" s="25"/>
      <c r="E30" s="25"/>
      <c r="F30" s="25"/>
      <c r="G30" s="25"/>
      <c r="H30" s="25"/>
      <c r="I30" s="26" t="str">
        <f>IF(AND(F30&lt;&gt;"",G30&lt;&gt;""),F30*G30,"")</f>
        <v/>
      </c>
      <c r="J30" s="26" t="str">
        <f>IF(AND(F30&lt;&gt;"",H30&lt;&gt;""),F30*H30,"")</f>
        <v/>
      </c>
      <c r="K30" s="27" t="str">
        <f>IF(I30&gt;"",IF(I30&gt;0,(I30-J30)/I30,""),"")</f>
        <v/>
      </c>
      <c r="L30" s="25"/>
    </row>
    <row r="31" spans="1:12" ht="18" customHeight="1">
      <c r="A31" s="28"/>
      <c r="B31" s="28"/>
      <c r="C31" s="28"/>
      <c r="D31" s="28"/>
      <c r="E31" s="28"/>
      <c r="F31" s="28"/>
      <c r="G31" s="28"/>
      <c r="H31" s="28"/>
      <c r="I31" s="29" t="str">
        <f>IF(AND(F31&lt;&gt;"",G31&lt;&gt;""),F31*G31,"")</f>
        <v/>
      </c>
      <c r="J31" s="29" t="str">
        <f>IF(AND(F31&lt;&gt;"",H31&lt;&gt;""),F31*H31,"")</f>
        <v/>
      </c>
      <c r="K31" s="30" t="str">
        <f>IF(I31&gt;"",IF(I31&gt;0,(I31-J31)/I31,""),"")</f>
        <v/>
      </c>
      <c r="L31" s="28"/>
    </row>
    <row r="32" spans="1:12" ht="18" customHeight="1">
      <c r="A32" s="25"/>
      <c r="B32" s="25"/>
      <c r="C32" s="25"/>
      <c r="D32" s="25"/>
      <c r="E32" s="25"/>
      <c r="F32" s="25"/>
      <c r="G32" s="25"/>
      <c r="H32" s="25"/>
      <c r="I32" s="26" t="str">
        <f>IF(AND(F32&lt;&gt;"",G32&lt;&gt;""),F32*G32,"")</f>
        <v/>
      </c>
      <c r="J32" s="26" t="str">
        <f>IF(AND(F32&lt;&gt;"",H32&lt;&gt;""),F32*H32,"")</f>
        <v/>
      </c>
      <c r="K32" s="27" t="str">
        <f>IF(I32&gt;"",IF(I32&gt;0,(I32-J32)/I32,""),"")</f>
        <v/>
      </c>
      <c r="L32" s="25"/>
    </row>
    <row r="33" spans="1:12" ht="18" customHeight="1">
      <c r="A33" s="28"/>
      <c r="B33" s="28"/>
      <c r="C33" s="28"/>
      <c r="D33" s="28"/>
      <c r="E33" s="28"/>
      <c r="F33" s="28"/>
      <c r="G33" s="28"/>
      <c r="H33" s="28"/>
      <c r="I33" s="29" t="str">
        <f>IF(AND(F33&lt;&gt;"",G33&lt;&gt;""),F33*G33,"")</f>
        <v/>
      </c>
      <c r="J33" s="29" t="str">
        <f>IF(AND(F33&lt;&gt;"",H33&lt;&gt;""),F33*H33,"")</f>
        <v/>
      </c>
      <c r="K33" s="30" t="str">
        <f>IF(I33&gt;"",IF(I33&gt;0,(I33-J33)/I33,""),"")</f>
        <v/>
      </c>
      <c r="L33" s="28"/>
    </row>
    <row r="34" spans="1:12" ht="18" customHeight="1">
      <c r="A34" s="25"/>
      <c r="B34" s="25"/>
      <c r="C34" s="25"/>
      <c r="D34" s="25"/>
      <c r="E34" s="25"/>
      <c r="F34" s="25"/>
      <c r="G34" s="25"/>
      <c r="H34" s="25"/>
      <c r="I34" s="26" t="str">
        <f>IF(AND(F34&lt;&gt;"",G34&lt;&gt;""),F34*G34,"")</f>
        <v/>
      </c>
      <c r="J34" s="26" t="str">
        <f>IF(AND(F34&lt;&gt;"",H34&lt;&gt;""),F34*H34,"")</f>
        <v/>
      </c>
      <c r="K34" s="27" t="str">
        <f>IF(I34&gt;"",IF(I34&gt;0,(I34-J34)/I34,""),"")</f>
        <v/>
      </c>
      <c r="L34" s="25"/>
    </row>
    <row r="35" spans="1:12" ht="18" customHeight="1">
      <c r="A35" s="28"/>
      <c r="B35" s="28"/>
      <c r="C35" s="28"/>
      <c r="D35" s="28"/>
      <c r="E35" s="28"/>
      <c r="F35" s="28"/>
      <c r="G35" s="28"/>
      <c r="H35" s="28"/>
      <c r="I35" s="29" t="str">
        <f>IF(AND(F35&lt;&gt;"",G35&lt;&gt;""),F35*G35,"")</f>
        <v/>
      </c>
      <c r="J35" s="29" t="str">
        <f>IF(AND(F35&lt;&gt;"",H35&lt;&gt;""),F35*H35,"")</f>
        <v/>
      </c>
      <c r="K35" s="30" t="str">
        <f>IF(I35&gt;"",IF(I35&gt;0,(I35-J35)/I35,""),"")</f>
        <v/>
      </c>
      <c r="L35" s="28"/>
    </row>
    <row r="36" spans="1:12" ht="18" customHeight="1">
      <c r="A36" s="25"/>
      <c r="B36" s="25"/>
      <c r="C36" s="25"/>
      <c r="D36" s="25"/>
      <c r="E36" s="25"/>
      <c r="F36" s="25"/>
      <c r="G36" s="25"/>
      <c r="H36" s="25"/>
      <c r="I36" s="26" t="str">
        <f>IF(AND(F36&lt;&gt;"",G36&lt;&gt;""),F36*G36,"")</f>
        <v/>
      </c>
      <c r="J36" s="26" t="str">
        <f>IF(AND(F36&lt;&gt;"",H36&lt;&gt;""),F36*H36,"")</f>
        <v/>
      </c>
      <c r="K36" s="27" t="str">
        <f>IF(I36&gt;"",IF(I36&gt;0,(I36-J36)/I36,""),"")</f>
        <v/>
      </c>
      <c r="L36" s="25"/>
    </row>
    <row r="37" spans="1:12" ht="18" customHeight="1">
      <c r="A37" s="28"/>
      <c r="B37" s="28"/>
      <c r="C37" s="28"/>
      <c r="D37" s="28"/>
      <c r="E37" s="28"/>
      <c r="F37" s="28"/>
      <c r="G37" s="28"/>
      <c r="H37" s="28"/>
      <c r="I37" s="29" t="str">
        <f>IF(AND(F37&lt;&gt;"",G37&lt;&gt;""),F37*G37,"")</f>
        <v/>
      </c>
      <c r="J37" s="29" t="str">
        <f>IF(AND(F37&lt;&gt;"",H37&lt;&gt;""),F37*H37,"")</f>
        <v/>
      </c>
      <c r="K37" s="30" t="str">
        <f>IF(I37&gt;"",IF(I37&gt;0,(I37-J37)/I37,""),"")</f>
        <v/>
      </c>
      <c r="L37" s="28"/>
    </row>
    <row r="38" spans="1:12" ht="18" customHeight="1">
      <c r="A38" s="25"/>
      <c r="B38" s="25"/>
      <c r="C38" s="25"/>
      <c r="D38" s="25"/>
      <c r="E38" s="25"/>
      <c r="F38" s="25"/>
      <c r="G38" s="25"/>
      <c r="H38" s="25"/>
      <c r="I38" s="26" t="str">
        <f>IF(AND(F38&lt;&gt;"",G38&lt;&gt;""),F38*G38,"")</f>
        <v/>
      </c>
      <c r="J38" s="26" t="str">
        <f>IF(AND(F38&lt;&gt;"",H38&lt;&gt;""),F38*H38,"")</f>
        <v/>
      </c>
      <c r="K38" s="27" t="str">
        <f>IF(I38&gt;"",IF(I38&gt;0,(I38-J38)/I38,""),"")</f>
        <v/>
      </c>
      <c r="L38" s="25"/>
    </row>
    <row r="39" spans="1:12" ht="18" customHeight="1">
      <c r="A39" s="28"/>
      <c r="B39" s="28"/>
      <c r="C39" s="28"/>
      <c r="D39" s="28"/>
      <c r="E39" s="28"/>
      <c r="F39" s="28"/>
      <c r="G39" s="28"/>
      <c r="H39" s="28"/>
      <c r="I39" s="29" t="str">
        <f>IF(AND(F39&lt;&gt;"",G39&lt;&gt;""),F39*G39,"")</f>
        <v/>
      </c>
      <c r="J39" s="29" t="str">
        <f>IF(AND(F39&lt;&gt;"",H39&lt;&gt;""),F39*H39,"")</f>
        <v/>
      </c>
      <c r="K39" s="30" t="str">
        <f>IF(I39&gt;"",IF(I39&gt;0,(I39-J39)/I39,""),"")</f>
        <v/>
      </c>
      <c r="L39" s="28"/>
    </row>
    <row r="40" spans="1:12" ht="18" customHeight="1">
      <c r="A40" s="25"/>
      <c r="B40" s="25"/>
      <c r="C40" s="25"/>
      <c r="D40" s="25"/>
      <c r="E40" s="25"/>
      <c r="F40" s="25"/>
      <c r="G40" s="25"/>
      <c r="H40" s="25"/>
      <c r="I40" s="26" t="str">
        <f>IF(AND(F40&lt;&gt;"",G40&lt;&gt;""),F40*G40,"")</f>
        <v/>
      </c>
      <c r="J40" s="26" t="str">
        <f>IF(AND(F40&lt;&gt;"",H40&lt;&gt;""),F40*H40,"")</f>
        <v/>
      </c>
      <c r="K40" s="27" t="str">
        <f>IF(I40&gt;"",IF(I40&gt;0,(I40-J40)/I40,""),"")</f>
        <v/>
      </c>
      <c r="L40" s="25"/>
    </row>
    <row r="41" spans="1:12" ht="18" customHeight="1">
      <c r="A41" s="28"/>
      <c r="B41" s="28"/>
      <c r="C41" s="28"/>
      <c r="D41" s="28"/>
      <c r="E41" s="28"/>
      <c r="F41" s="28"/>
      <c r="G41" s="28"/>
      <c r="H41" s="28"/>
      <c r="I41" s="29" t="str">
        <f>IF(AND(F41&lt;&gt;"",G41&lt;&gt;""),F41*G41,"")</f>
        <v/>
      </c>
      <c r="J41" s="29" t="str">
        <f>IF(AND(F41&lt;&gt;"",H41&lt;&gt;""),F41*H41,"")</f>
        <v/>
      </c>
      <c r="K41" s="30" t="str">
        <f>IF(I41&gt;"",IF(I41&gt;0,(I41-J41)/I41,""),"")</f>
        <v/>
      </c>
      <c r="L41" s="28"/>
    </row>
    <row r="42" spans="1:12" ht="18" customHeight="1">
      <c r="A42" s="25"/>
      <c r="B42" s="25"/>
      <c r="C42" s="25"/>
      <c r="D42" s="25"/>
      <c r="E42" s="25"/>
      <c r="F42" s="25"/>
      <c r="G42" s="25"/>
      <c r="H42" s="25"/>
      <c r="I42" s="26" t="str">
        <f>IF(AND(F42&lt;&gt;"",G42&lt;&gt;""),F42*G42,"")</f>
        <v/>
      </c>
      <c r="J42" s="26" t="str">
        <f>IF(AND(F42&lt;&gt;"",H42&lt;&gt;""),F42*H42,"")</f>
        <v/>
      </c>
      <c r="K42" s="27" t="str">
        <f>IF(I42&gt;"",IF(I42&gt;0,(I42-J42)/I42,""),"")</f>
        <v/>
      </c>
      <c r="L42" s="25"/>
    </row>
    <row r="43" spans="1:12" ht="18" customHeight="1">
      <c r="A43" s="28"/>
      <c r="B43" s="28"/>
      <c r="C43" s="28"/>
      <c r="D43" s="28"/>
      <c r="E43" s="28"/>
      <c r="F43" s="28"/>
      <c r="G43" s="28"/>
      <c r="H43" s="28"/>
      <c r="I43" s="29" t="str">
        <f>IF(AND(F43&lt;&gt;"",G43&lt;&gt;""),F43*G43,"")</f>
        <v/>
      </c>
      <c r="J43" s="29" t="str">
        <f>IF(AND(F43&lt;&gt;"",H43&lt;&gt;""),F43*H43,"")</f>
        <v/>
      </c>
      <c r="K43" s="30" t="str">
        <f>IF(I43&gt;"",IF(I43&gt;0,(I43-J43)/I43,""),"")</f>
        <v/>
      </c>
      <c r="L43" s="28"/>
    </row>
    <row r="44" spans="1:12" ht="18" customHeight="1">
      <c r="A44" s="25"/>
      <c r="B44" s="25"/>
      <c r="C44" s="25"/>
      <c r="D44" s="25"/>
      <c r="E44" s="25"/>
      <c r="F44" s="25"/>
      <c r="G44" s="25"/>
      <c r="H44" s="25"/>
      <c r="I44" s="26" t="str">
        <f>IF(AND(F44&lt;&gt;"",G44&lt;&gt;""),F44*G44,"")</f>
        <v/>
      </c>
      <c r="J44" s="26" t="str">
        <f>IF(AND(F44&lt;&gt;"",H44&lt;&gt;""),F44*H44,"")</f>
        <v/>
      </c>
      <c r="K44" s="27" t="str">
        <f>IF(I44&gt;"",IF(I44&gt;0,(I44-J44)/I44,""),"")</f>
        <v/>
      </c>
      <c r="L44" s="25"/>
    </row>
    <row r="45" spans="1:12" ht="18" customHeight="1">
      <c r="A45" s="28"/>
      <c r="B45" s="28"/>
      <c r="C45" s="28"/>
      <c r="D45" s="28"/>
      <c r="E45" s="28"/>
      <c r="F45" s="28"/>
      <c r="G45" s="28"/>
      <c r="H45" s="28"/>
      <c r="I45" s="29" t="str">
        <f>IF(AND(F45&lt;&gt;"",G45&lt;&gt;""),F45*G45,"")</f>
        <v/>
      </c>
      <c r="J45" s="29" t="str">
        <f>IF(AND(F45&lt;&gt;"",H45&lt;&gt;""),F45*H45,"")</f>
        <v/>
      </c>
      <c r="K45" s="30" t="str">
        <f>IF(I45&gt;"",IF(I45&gt;0,(I45-J45)/I45,""),"")</f>
        <v/>
      </c>
      <c r="L45" s="28"/>
    </row>
    <row r="46" spans="1:12" ht="18" customHeight="1">
      <c r="A46" s="25"/>
      <c r="B46" s="25"/>
      <c r="C46" s="25"/>
      <c r="D46" s="25"/>
      <c r="E46" s="25"/>
      <c r="F46" s="25"/>
      <c r="G46" s="25"/>
      <c r="H46" s="25"/>
      <c r="I46" s="26" t="str">
        <f>IF(AND(F46&lt;&gt;"",G46&lt;&gt;""),F46*G46,"")</f>
        <v/>
      </c>
      <c r="J46" s="26" t="str">
        <f>IF(AND(F46&lt;&gt;"",H46&lt;&gt;""),F46*H46,"")</f>
        <v/>
      </c>
      <c r="K46" s="27" t="str">
        <f>IF(I46&gt;"",IF(I46&gt;0,(I46-J46)/I46,""),"")</f>
        <v/>
      </c>
      <c r="L46" s="25"/>
    </row>
    <row r="47" spans="1:12" ht="18" customHeight="1">
      <c r="A47" s="28"/>
      <c r="B47" s="28"/>
      <c r="C47" s="28"/>
      <c r="D47" s="28"/>
      <c r="E47" s="28"/>
      <c r="F47" s="28"/>
      <c r="G47" s="28"/>
      <c r="H47" s="28"/>
      <c r="I47" s="29" t="str">
        <f>IF(AND(F47&lt;&gt;"",G47&lt;&gt;""),F47*G47,"")</f>
        <v/>
      </c>
      <c r="J47" s="29" t="str">
        <f>IF(AND(F47&lt;&gt;"",H47&lt;&gt;""),F47*H47,"")</f>
        <v/>
      </c>
      <c r="K47" s="30" t="str">
        <f>IF(I47&gt;"",IF(I47&gt;0,(I47-J47)/I47,""),"")</f>
        <v/>
      </c>
      <c r="L47" s="28"/>
    </row>
    <row r="48" spans="1:12" ht="18" customHeight="1">
      <c r="A48" s="25"/>
      <c r="B48" s="25"/>
      <c r="C48" s="25"/>
      <c r="D48" s="25"/>
      <c r="E48" s="25"/>
      <c r="F48" s="25"/>
      <c r="G48" s="25"/>
      <c r="H48" s="25"/>
      <c r="I48" s="26" t="str">
        <f>IF(AND(F48&lt;&gt;"",G48&lt;&gt;""),F48*G48,"")</f>
        <v/>
      </c>
      <c r="J48" s="26" t="str">
        <f>IF(AND(F48&lt;&gt;"",H48&lt;&gt;""),F48*H48,"")</f>
        <v/>
      </c>
      <c r="K48" s="27" t="str">
        <f>IF(I48&gt;"",IF(I48&gt;0,(I48-J48)/I48,""),"")</f>
        <v/>
      </c>
      <c r="L48" s="25"/>
    </row>
    <row r="49" spans="1:12" ht="18" customHeight="1">
      <c r="A49" s="28"/>
      <c r="B49" s="28"/>
      <c r="C49" s="28"/>
      <c r="D49" s="28"/>
      <c r="E49" s="28"/>
      <c r="F49" s="28"/>
      <c r="G49" s="28"/>
      <c r="H49" s="28"/>
      <c r="I49" s="29" t="str">
        <f>IF(AND(F49&lt;&gt;"",G49&lt;&gt;""),F49*G49,"")</f>
        <v/>
      </c>
      <c r="J49" s="29" t="str">
        <f>IF(AND(F49&lt;&gt;"",H49&lt;&gt;""),F49*H49,"")</f>
        <v/>
      </c>
      <c r="K49" s="30" t="str">
        <f>IF(I49&gt;"",IF(I49&gt;0,(I49-J49)/I49,""),"")</f>
        <v/>
      </c>
      <c r="L49" s="28"/>
    </row>
    <row r="50" spans="1:12" ht="18" customHeight="1">
      <c r="A50" s="25"/>
      <c r="B50" s="25"/>
      <c r="C50" s="25"/>
      <c r="D50" s="25"/>
      <c r="E50" s="25"/>
      <c r="F50" s="25"/>
      <c r="G50" s="25"/>
      <c r="H50" s="25"/>
      <c r="I50" s="26" t="str">
        <f>IF(AND(F50&lt;&gt;"",G50&lt;&gt;""),F50*G50,"")</f>
        <v/>
      </c>
      <c r="J50" s="26" t="str">
        <f>IF(AND(F50&lt;&gt;"",H50&lt;&gt;""),F50*H50,"")</f>
        <v/>
      </c>
      <c r="K50" s="27" t="str">
        <f>IF(I50&gt;"",IF(I50&gt;0,(I50-J50)/I50,""),"")</f>
        <v/>
      </c>
      <c r="L50" s="25"/>
    </row>
    <row r="51" spans="1:12" ht="18" customHeight="1">
      <c r="A51" s="28"/>
      <c r="B51" s="28"/>
      <c r="C51" s="28"/>
      <c r="D51" s="28"/>
      <c r="E51" s="28"/>
      <c r="F51" s="28"/>
      <c r="G51" s="28"/>
      <c r="H51" s="28"/>
      <c r="I51" s="29" t="str">
        <f>IF(AND(F51&lt;&gt;"",G51&lt;&gt;""),F51*G51,"")</f>
        <v/>
      </c>
      <c r="J51" s="29" t="str">
        <f>IF(AND(F51&lt;&gt;"",H51&lt;&gt;""),F51*H51,"")</f>
        <v/>
      </c>
      <c r="K51" s="30" t="str">
        <f>IF(I51&gt;"",IF(I51&gt;0,(I51-J51)/I51,""),"")</f>
        <v/>
      </c>
      <c r="L51" s="28"/>
    </row>
    <row r="52" spans="1:12" ht="18" customHeight="1">
      <c r="A52" s="25"/>
      <c r="B52" s="25"/>
      <c r="C52" s="25"/>
      <c r="D52" s="25"/>
      <c r="E52" s="25"/>
      <c r="F52" s="25"/>
      <c r="G52" s="25"/>
      <c r="H52" s="25"/>
      <c r="I52" s="26" t="str">
        <f>IF(AND(F52&lt;&gt;"",G52&lt;&gt;""),F52*G52,"")</f>
        <v/>
      </c>
      <c r="J52" s="26" t="str">
        <f>IF(AND(F52&lt;&gt;"",H52&lt;&gt;""),F52*H52,"")</f>
        <v/>
      </c>
      <c r="K52" s="27" t="str">
        <f>IF(I52&gt;"",IF(I52&gt;0,(I52-J52)/I52,""),"")</f>
        <v/>
      </c>
      <c r="L52" s="25"/>
    </row>
    <row r="53" spans="1:12" ht="18" customHeight="1">
      <c r="A53" s="28"/>
      <c r="B53" s="28"/>
      <c r="C53" s="28"/>
      <c r="D53" s="28"/>
      <c r="E53" s="28"/>
      <c r="F53" s="28"/>
      <c r="G53" s="28"/>
      <c r="H53" s="28"/>
      <c r="I53" s="29" t="str">
        <f>IF(AND(F53&lt;&gt;"",G53&lt;&gt;""),F53*G53,"")</f>
        <v/>
      </c>
      <c r="J53" s="29" t="str">
        <f>IF(AND(F53&lt;&gt;"",H53&lt;&gt;""),F53*H53,"")</f>
        <v/>
      </c>
      <c r="K53" s="30" t="str">
        <f>IF(I53&gt;"",IF(I53&gt;0,(I53-J53)/I53,""),"")</f>
        <v/>
      </c>
      <c r="L53" s="28"/>
    </row>
    <row r="54" spans="1:12" ht="18" customHeight="1">
      <c r="A54" s="25"/>
      <c r="B54" s="25"/>
      <c r="C54" s="25"/>
      <c r="D54" s="25"/>
      <c r="E54" s="25"/>
      <c r="F54" s="25"/>
      <c r="G54" s="25"/>
      <c r="H54" s="25"/>
      <c r="I54" s="26" t="str">
        <f>IF(AND(F54&lt;&gt;"",G54&lt;&gt;""),F54*G54,"")</f>
        <v/>
      </c>
      <c r="J54" s="26" t="str">
        <f>IF(AND(F54&lt;&gt;"",H54&lt;&gt;""),F54*H54,"")</f>
        <v/>
      </c>
      <c r="K54" s="27" t="str">
        <f>IF(I54&gt;"",IF(I54&gt;0,(I54-J54)/I54,""),"")</f>
        <v/>
      </c>
      <c r="L54" s="25"/>
    </row>
    <row r="55" spans="1:12" ht="18" customHeight="1">
      <c r="A55" s="28"/>
      <c r="B55" s="28"/>
      <c r="C55" s="28"/>
      <c r="D55" s="28"/>
      <c r="E55" s="28"/>
      <c r="F55" s="28"/>
      <c r="G55" s="28"/>
      <c r="H55" s="28"/>
      <c r="I55" s="29" t="str">
        <f>IF(AND(F55&lt;&gt;"",G55&lt;&gt;""),F55*G55,"")</f>
        <v/>
      </c>
      <c r="J55" s="29" t="str">
        <f>IF(AND(F55&lt;&gt;"",H55&lt;&gt;""),F55*H55,"")</f>
        <v/>
      </c>
      <c r="K55" s="30" t="str">
        <f>IF(I55&gt;"",IF(I55&gt;0,(I55-J55)/I55,""),"")</f>
        <v/>
      </c>
      <c r="L55" s="28"/>
    </row>
    <row r="56" spans="1:12" ht="18" customHeight="1">
      <c r="A56" s="25"/>
      <c r="B56" s="25"/>
      <c r="C56" s="25"/>
      <c r="D56" s="25"/>
      <c r="E56" s="25"/>
      <c r="F56" s="25"/>
      <c r="G56" s="25"/>
      <c r="H56" s="25"/>
      <c r="I56" s="26" t="str">
        <f>IF(AND(F56&lt;&gt;"",G56&lt;&gt;""),F56*G56,"")</f>
        <v/>
      </c>
      <c r="J56" s="26" t="str">
        <f>IF(AND(F56&lt;&gt;"",H56&lt;&gt;""),F56*H56,"")</f>
        <v/>
      </c>
      <c r="K56" s="27" t="str">
        <f>IF(I56&gt;"",IF(I56&gt;0,(I56-J56)/I56,""),"")</f>
        <v/>
      </c>
      <c r="L56" s="25"/>
    </row>
    <row r="57" spans="1:12" ht="18" customHeight="1">
      <c r="A57" s="28"/>
      <c r="B57" s="28"/>
      <c r="C57" s="28"/>
      <c r="D57" s="28"/>
      <c r="E57" s="28"/>
      <c r="F57" s="28"/>
      <c r="G57" s="28"/>
      <c r="H57" s="28"/>
      <c r="I57" s="29" t="str">
        <f>IF(AND(F57&lt;&gt;"",G57&lt;&gt;""),F57*G57,"")</f>
        <v/>
      </c>
      <c r="J57" s="29" t="str">
        <f>IF(AND(F57&lt;&gt;"",H57&lt;&gt;""),F57*H57,"")</f>
        <v/>
      </c>
      <c r="K57" s="30" t="str">
        <f>IF(I57&gt;"",IF(I57&gt;0,(I57-J57)/I57,""),"")</f>
        <v/>
      </c>
      <c r="L57" s="28"/>
    </row>
    <row r="58" spans="1:12" ht="18" customHeight="1">
      <c r="A58" s="25"/>
      <c r="B58" s="25"/>
      <c r="C58" s="25"/>
      <c r="D58" s="25"/>
      <c r="E58" s="25"/>
      <c r="F58" s="25"/>
      <c r="G58" s="25"/>
      <c r="H58" s="25"/>
      <c r="I58" s="26" t="str">
        <f>IF(AND(F58&lt;&gt;"",G58&lt;&gt;""),F58*G58,"")</f>
        <v/>
      </c>
      <c r="J58" s="26" t="str">
        <f>IF(AND(F58&lt;&gt;"",H58&lt;&gt;""),F58*H58,"")</f>
        <v/>
      </c>
      <c r="K58" s="27" t="str">
        <f>IF(I58&gt;"",IF(I58&gt;0,(I58-J58)/I58,""),"")</f>
        <v/>
      </c>
      <c r="L58" s="25"/>
    </row>
    <row r="59" spans="1:12" ht="18" customHeight="1">
      <c r="A59" s="28"/>
      <c r="B59" s="28"/>
      <c r="C59" s="28"/>
      <c r="D59" s="28"/>
      <c r="E59" s="28"/>
      <c r="F59" s="28"/>
      <c r="G59" s="28"/>
      <c r="H59" s="28"/>
      <c r="I59" s="29" t="str">
        <f>IF(AND(F59&lt;&gt;"",G59&lt;&gt;""),F59*G59,"")</f>
        <v/>
      </c>
      <c r="J59" s="29" t="str">
        <f>IF(AND(F59&lt;&gt;"",H59&lt;&gt;""),F59*H59,"")</f>
        <v/>
      </c>
      <c r="K59" s="30" t="str">
        <f>IF(I59&gt;"",IF(I59&gt;0,(I59-J59)/I59,""),"")</f>
        <v/>
      </c>
      <c r="L59" s="28"/>
    </row>
    <row r="60" spans="1:12" ht="18" customHeight="1">
      <c r="A60" s="25"/>
      <c r="B60" s="25"/>
      <c r="C60" s="25"/>
      <c r="D60" s="25"/>
      <c r="E60" s="25"/>
      <c r="F60" s="25"/>
      <c r="G60" s="25"/>
      <c r="H60" s="25"/>
      <c r="I60" s="26" t="str">
        <f>IF(AND(F60&lt;&gt;"",G60&lt;&gt;""),F60*G60,"")</f>
        <v/>
      </c>
      <c r="J60" s="26" t="str">
        <f>IF(AND(F60&lt;&gt;"",H60&lt;&gt;""),F60*H60,"")</f>
        <v/>
      </c>
      <c r="K60" s="27" t="str">
        <f>IF(I60&gt;"",IF(I60&gt;0,(I60-J60)/I60,""),"")</f>
        <v/>
      </c>
      <c r="L60" s="25"/>
    </row>
    <row r="61" spans="1:12" ht="18" customHeight="1">
      <c r="A61" s="28"/>
      <c r="B61" s="28"/>
      <c r="C61" s="28"/>
      <c r="D61" s="28"/>
      <c r="E61" s="28"/>
      <c r="F61" s="28"/>
      <c r="G61" s="28"/>
      <c r="H61" s="28"/>
      <c r="I61" s="29" t="str">
        <f>IF(AND(F61&lt;&gt;"",G61&lt;&gt;""),F61*G61,"")</f>
        <v/>
      </c>
      <c r="J61" s="29" t="str">
        <f>IF(AND(F61&lt;&gt;"",H61&lt;&gt;""),F61*H61,"")</f>
        <v/>
      </c>
      <c r="K61" s="30" t="str">
        <f>IF(I61&gt;"",IF(I61&gt;0,(I61-J61)/I61,""),"")</f>
        <v/>
      </c>
      <c r="L61" s="28"/>
    </row>
    <row r="62" spans="1:12" ht="18" customHeight="1">
      <c r="A62" s="25"/>
      <c r="B62" s="25"/>
      <c r="C62" s="25"/>
      <c r="D62" s="25"/>
      <c r="E62" s="25"/>
      <c r="F62" s="25"/>
      <c r="G62" s="25"/>
      <c r="H62" s="25"/>
      <c r="I62" s="26" t="str">
        <f>IF(AND(F62&lt;&gt;"",G62&lt;&gt;""),F62*G62,"")</f>
        <v/>
      </c>
      <c r="J62" s="26" t="str">
        <f>IF(AND(F62&lt;&gt;"",H62&lt;&gt;""),F62*H62,"")</f>
        <v/>
      </c>
      <c r="K62" s="27" t="str">
        <f>IF(I62&gt;"",IF(I62&gt;0,(I62-J62)/I62,""),"")</f>
        <v/>
      </c>
      <c r="L62" s="25"/>
    </row>
    <row r="63" spans="1:12" ht="18" customHeight="1">
      <c r="A63" s="28"/>
      <c r="B63" s="28"/>
      <c r="C63" s="28"/>
      <c r="D63" s="28"/>
      <c r="E63" s="28"/>
      <c r="F63" s="28"/>
      <c r="G63" s="28"/>
      <c r="H63" s="28"/>
      <c r="I63" s="29" t="str">
        <f>IF(AND(F63&lt;&gt;"",G63&lt;&gt;""),F63*G63,"")</f>
        <v/>
      </c>
      <c r="J63" s="29" t="str">
        <f>IF(AND(F63&lt;&gt;"",H63&lt;&gt;""),F63*H63,"")</f>
        <v/>
      </c>
      <c r="K63" s="30" t="str">
        <f>IF(I63&gt;"",IF(I63&gt;0,(I63-J63)/I63,""),"")</f>
        <v/>
      </c>
      <c r="L63" s="28"/>
    </row>
    <row r="64" spans="1:12" ht="18" customHeight="1">
      <c r="A64" s="25"/>
      <c r="B64" s="25"/>
      <c r="C64" s="25"/>
      <c r="D64" s="25"/>
      <c r="E64" s="25"/>
      <c r="F64" s="25"/>
      <c r="G64" s="25"/>
      <c r="H64" s="25"/>
      <c r="I64" s="26" t="str">
        <f>IF(AND(F64&lt;&gt;"",G64&lt;&gt;""),F64*G64,"")</f>
        <v/>
      </c>
      <c r="J64" s="26" t="str">
        <f>IF(AND(F64&lt;&gt;"",H64&lt;&gt;""),F64*H64,"")</f>
        <v/>
      </c>
      <c r="K64" s="27" t="str">
        <f>IF(I64&gt;"",IF(I64&gt;0,(I64-J64)/I64,""),"")</f>
        <v/>
      </c>
      <c r="L64" s="25"/>
    </row>
    <row r="65" spans="1:12" ht="18" customHeight="1">
      <c r="A65" s="28"/>
      <c r="B65" s="28"/>
      <c r="C65" s="28"/>
      <c r="D65" s="28"/>
      <c r="E65" s="28"/>
      <c r="F65" s="28"/>
      <c r="G65" s="28"/>
      <c r="H65" s="28"/>
      <c r="I65" s="29" t="str">
        <f>IF(AND(F65&lt;&gt;"",G65&lt;&gt;""),F65*G65,"")</f>
        <v/>
      </c>
      <c r="J65" s="29" t="str">
        <f>IF(AND(F65&lt;&gt;"",H65&lt;&gt;""),F65*H65,"")</f>
        <v/>
      </c>
      <c r="K65" s="30" t="str">
        <f>IF(I65&gt;"",IF(I65&gt;0,(I65-J65)/I65,""),"")</f>
        <v/>
      </c>
      <c r="L65" s="28"/>
    </row>
    <row r="66" spans="1:12" ht="18" customHeight="1">
      <c r="A66" s="25"/>
      <c r="B66" s="25"/>
      <c r="C66" s="25"/>
      <c r="D66" s="25"/>
      <c r="E66" s="25"/>
      <c r="F66" s="25"/>
      <c r="G66" s="25"/>
      <c r="H66" s="25"/>
      <c r="I66" s="26" t="str">
        <f>IF(AND(F66&lt;&gt;"",G66&lt;&gt;""),F66*G66,"")</f>
        <v/>
      </c>
      <c r="J66" s="26" t="str">
        <f>IF(AND(F66&lt;&gt;"",H66&lt;&gt;""),F66*H66,"")</f>
        <v/>
      </c>
      <c r="K66" s="27" t="str">
        <f>IF(I66&gt;"",IF(I66&gt;0,(I66-J66)/I66,""),"")</f>
        <v/>
      </c>
      <c r="L66" s="25"/>
    </row>
    <row r="67" spans="1:12" ht="18" customHeight="1">
      <c r="A67" s="28"/>
      <c r="B67" s="28"/>
      <c r="C67" s="28"/>
      <c r="D67" s="28"/>
      <c r="E67" s="28"/>
      <c r="F67" s="28"/>
      <c r="G67" s="28"/>
      <c r="H67" s="28"/>
      <c r="I67" s="29" t="str">
        <f>IF(AND(F67&lt;&gt;"",G67&lt;&gt;""),F67*G67,"")</f>
        <v/>
      </c>
      <c r="J67" s="29" t="str">
        <f>IF(AND(F67&lt;&gt;"",H67&lt;&gt;""),F67*H67,"")</f>
        <v/>
      </c>
      <c r="K67" s="30" t="str">
        <f>IF(I67&gt;"",IF(I67&gt;0,(I67-J67)/I67,""),"")</f>
        <v/>
      </c>
      <c r="L67" s="28"/>
    </row>
    <row r="68" spans="1:12" ht="18" customHeight="1">
      <c r="A68" s="25"/>
      <c r="B68" s="25"/>
      <c r="C68" s="25"/>
      <c r="D68" s="25"/>
      <c r="E68" s="25"/>
      <c r="F68" s="25"/>
      <c r="G68" s="25"/>
      <c r="H68" s="25"/>
      <c r="I68" s="26" t="str">
        <f>IF(AND(F68&lt;&gt;"",G68&lt;&gt;""),F68*G68,"")</f>
        <v/>
      </c>
      <c r="J68" s="26" t="str">
        <f>IF(AND(F68&lt;&gt;"",H68&lt;&gt;""),F68*H68,"")</f>
        <v/>
      </c>
      <c r="K68" s="27" t="str">
        <f>IF(I68&gt;"",IF(I68&gt;0,(I68-J68)/I68,""),"")</f>
        <v/>
      </c>
      <c r="L68" s="25"/>
    </row>
    <row r="69" spans="1:12" ht="18" customHeight="1">
      <c r="A69" s="28"/>
      <c r="B69" s="28"/>
      <c r="C69" s="28"/>
      <c r="D69" s="28"/>
      <c r="E69" s="28"/>
      <c r="F69" s="28"/>
      <c r="G69" s="28"/>
      <c r="H69" s="28"/>
      <c r="I69" s="29" t="str">
        <f>IF(AND(F69&lt;&gt;"",G69&lt;&gt;""),F69*G69,"")</f>
        <v/>
      </c>
      <c r="J69" s="29" t="str">
        <f>IF(AND(F69&lt;&gt;"",H69&lt;&gt;""),F69*H69,"")</f>
        <v/>
      </c>
      <c r="K69" s="30" t="str">
        <f>IF(I69&gt;"",IF(I69&gt;0,(I69-J69)/I69,""),"")</f>
        <v/>
      </c>
      <c r="L69" s="28"/>
    </row>
    <row r="70" spans="1:12" ht="18" customHeight="1">
      <c r="A70" s="25"/>
      <c r="B70" s="25"/>
      <c r="C70" s="25"/>
      <c r="D70" s="25"/>
      <c r="E70" s="25"/>
      <c r="F70" s="25"/>
      <c r="G70" s="25"/>
      <c r="H70" s="25"/>
      <c r="I70" s="26" t="str">
        <f>IF(AND(F70&lt;&gt;"",G70&lt;&gt;""),F70*G70,"")</f>
        <v/>
      </c>
      <c r="J70" s="26" t="str">
        <f>IF(AND(F70&lt;&gt;"",H70&lt;&gt;""),F70*H70,"")</f>
        <v/>
      </c>
      <c r="K70" s="27" t="str">
        <f>IF(I70&gt;"",IF(I70&gt;0,(I70-J70)/I70,""),"")</f>
        <v/>
      </c>
      <c r="L70" s="25"/>
    </row>
    <row r="71" spans="1:12" ht="18" customHeight="1">
      <c r="A71" s="28"/>
      <c r="B71" s="28"/>
      <c r="C71" s="28"/>
      <c r="D71" s="28"/>
      <c r="E71" s="28"/>
      <c r="F71" s="28"/>
      <c r="G71" s="28"/>
      <c r="H71" s="28"/>
      <c r="I71" s="29" t="str">
        <f>IF(AND(F71&lt;&gt;"",G71&lt;&gt;""),F71*G71,"")</f>
        <v/>
      </c>
      <c r="J71" s="29" t="str">
        <f>IF(AND(F71&lt;&gt;"",H71&lt;&gt;""),F71*H71,"")</f>
        <v/>
      </c>
      <c r="K71" s="30" t="str">
        <f>IF(I71&gt;"",IF(I71&gt;0,(I71-J71)/I71,""),"")</f>
        <v/>
      </c>
      <c r="L71" s="28"/>
    </row>
    <row r="72" spans="1:12" ht="18" customHeight="1">
      <c r="A72" s="25"/>
      <c r="B72" s="25"/>
      <c r="C72" s="25"/>
      <c r="D72" s="25"/>
      <c r="E72" s="25"/>
      <c r="F72" s="25"/>
      <c r="G72" s="25"/>
      <c r="H72" s="25"/>
      <c r="I72" s="26" t="str">
        <f>IF(AND(F72&lt;&gt;"",G72&lt;&gt;""),F72*G72,"")</f>
        <v/>
      </c>
      <c r="J72" s="26" t="str">
        <f>IF(AND(F72&lt;&gt;"",H72&lt;&gt;""),F72*H72,"")</f>
        <v/>
      </c>
      <c r="K72" s="27" t="str">
        <f>IF(I72&gt;"",IF(I72&gt;0,(I72-J72)/I72,""),"")</f>
        <v/>
      </c>
      <c r="L72" s="25"/>
    </row>
    <row r="73" spans="1:12" ht="18" customHeight="1">
      <c r="A73" s="28"/>
      <c r="B73" s="28"/>
      <c r="C73" s="28"/>
      <c r="D73" s="28"/>
      <c r="E73" s="28"/>
      <c r="F73" s="28"/>
      <c r="G73" s="28"/>
      <c r="H73" s="28"/>
      <c r="I73" s="29" t="str">
        <f>IF(AND(F73&lt;&gt;"",G73&lt;&gt;""),F73*G73,"")</f>
        <v/>
      </c>
      <c r="J73" s="29" t="str">
        <f>IF(AND(F73&lt;&gt;"",H73&lt;&gt;""),F73*H73,"")</f>
        <v/>
      </c>
      <c r="K73" s="30" t="str">
        <f>IF(I73&gt;"",IF(I73&gt;0,(I73-J73)/I73,""),"")</f>
        <v/>
      </c>
      <c r="L73" s="28"/>
    </row>
    <row r="74" spans="1:12" ht="18" customHeight="1">
      <c r="A74" s="25"/>
      <c r="B74" s="25"/>
      <c r="C74" s="25"/>
      <c r="D74" s="25"/>
      <c r="E74" s="25"/>
      <c r="F74" s="25"/>
      <c r="G74" s="25"/>
      <c r="H74" s="25"/>
      <c r="I74" s="26" t="str">
        <f>IF(AND(F74&lt;&gt;"",G74&lt;&gt;""),F74*G74,"")</f>
        <v/>
      </c>
      <c r="J74" s="26" t="str">
        <f>IF(AND(F74&lt;&gt;"",H74&lt;&gt;""),F74*H74,"")</f>
        <v/>
      </c>
      <c r="K74" s="27" t="str">
        <f>IF(I74&gt;"",IF(I74&gt;0,(I74-J74)/I74,""),"")</f>
        <v/>
      </c>
      <c r="L74" s="25"/>
    </row>
    <row r="75" spans="1:12" ht="18" customHeight="1">
      <c r="A75" s="28"/>
      <c r="B75" s="28"/>
      <c r="C75" s="28"/>
      <c r="D75" s="28"/>
      <c r="E75" s="28"/>
      <c r="F75" s="28"/>
      <c r="G75" s="28"/>
      <c r="H75" s="28"/>
      <c r="I75" s="29" t="str">
        <f>IF(AND(F75&lt;&gt;"",G75&lt;&gt;""),F75*G75,"")</f>
        <v/>
      </c>
      <c r="J75" s="29" t="str">
        <f>IF(AND(F75&lt;&gt;"",H75&lt;&gt;""),F75*H75,"")</f>
        <v/>
      </c>
      <c r="K75" s="30" t="str">
        <f>IF(I75&gt;"",IF(I75&gt;0,(I75-J75)/I75,""),"")</f>
        <v/>
      </c>
      <c r="L75" s="28"/>
    </row>
    <row r="76" spans="1:12" ht="18" customHeight="1">
      <c r="A76" s="25"/>
      <c r="B76" s="25"/>
      <c r="C76" s="25"/>
      <c r="D76" s="25"/>
      <c r="E76" s="25"/>
      <c r="F76" s="25"/>
      <c r="G76" s="25"/>
      <c r="H76" s="25"/>
      <c r="I76" s="26" t="str">
        <f>IF(AND(F76&lt;&gt;"",G76&lt;&gt;""),F76*G76,"")</f>
        <v/>
      </c>
      <c r="J76" s="26" t="str">
        <f>IF(AND(F76&lt;&gt;"",H76&lt;&gt;""),F76*H76,"")</f>
        <v/>
      </c>
      <c r="K76" s="27" t="str">
        <f>IF(I76&gt;"",IF(I76&gt;0,(I76-J76)/I76,""),"")</f>
        <v/>
      </c>
      <c r="L76" s="25"/>
    </row>
    <row r="77" spans="1:12" ht="18" customHeight="1">
      <c r="A77" s="28"/>
      <c r="B77" s="28"/>
      <c r="C77" s="28"/>
      <c r="D77" s="28"/>
      <c r="E77" s="28"/>
      <c r="F77" s="28"/>
      <c r="G77" s="28"/>
      <c r="H77" s="28"/>
      <c r="I77" s="29" t="str">
        <f>IF(AND(F77&lt;&gt;"",G77&lt;&gt;""),F77*G77,"")</f>
        <v/>
      </c>
      <c r="J77" s="29" t="str">
        <f>IF(AND(F77&lt;&gt;"",H77&lt;&gt;""),F77*H77,"")</f>
        <v/>
      </c>
      <c r="K77" s="30" t="str">
        <f>IF(I77&gt;"",IF(I77&gt;0,(I77-J77)/I77,""),"")</f>
        <v/>
      </c>
      <c r="L77" s="28"/>
    </row>
    <row r="78" spans="1:12" ht="18" customHeight="1">
      <c r="A78" s="25"/>
      <c r="B78" s="25"/>
      <c r="C78" s="25"/>
      <c r="D78" s="25"/>
      <c r="E78" s="25"/>
      <c r="F78" s="25"/>
      <c r="G78" s="25"/>
      <c r="H78" s="25"/>
      <c r="I78" s="26" t="str">
        <f>IF(AND(F78&lt;&gt;"",G78&lt;&gt;""),F78*G78,"")</f>
        <v/>
      </c>
      <c r="J78" s="26" t="str">
        <f>IF(AND(F78&lt;&gt;"",H78&lt;&gt;""),F78*H78,"")</f>
        <v/>
      </c>
      <c r="K78" s="27" t="str">
        <f>IF(I78&gt;"",IF(I78&gt;0,(I78-J78)/I78,""),"")</f>
        <v/>
      </c>
      <c r="L78" s="25"/>
    </row>
    <row r="79" spans="1:12" ht="18" customHeight="1">
      <c r="A79" s="28"/>
      <c r="B79" s="28"/>
      <c r="C79" s="28"/>
      <c r="D79" s="28"/>
      <c r="E79" s="28"/>
      <c r="F79" s="28"/>
      <c r="G79" s="28"/>
      <c r="H79" s="28"/>
      <c r="I79" s="29" t="str">
        <f>IF(AND(F79&lt;&gt;"",G79&lt;&gt;""),F79*G79,"")</f>
        <v/>
      </c>
      <c r="J79" s="29" t="str">
        <f>IF(AND(F79&lt;&gt;"",H79&lt;&gt;""),F79*H79,"")</f>
        <v/>
      </c>
      <c r="K79" s="30" t="str">
        <f>IF(I79&gt;"",IF(I79&gt;0,(I79-J79)/I79,""),"")</f>
        <v/>
      </c>
      <c r="L79" s="28"/>
    </row>
    <row r="80" spans="1:12" ht="18" customHeight="1">
      <c r="A80" s="25"/>
      <c r="B80" s="25"/>
      <c r="C80" s="25"/>
      <c r="D80" s="25"/>
      <c r="E80" s="25"/>
      <c r="F80" s="25"/>
      <c r="G80" s="25"/>
      <c r="H80" s="25"/>
      <c r="I80" s="26" t="str">
        <f>IF(AND(F80&lt;&gt;"",G80&lt;&gt;""),F80*G80,"")</f>
        <v/>
      </c>
      <c r="J80" s="26" t="str">
        <f>IF(AND(F80&lt;&gt;"",H80&lt;&gt;""),F80*H80,"")</f>
        <v/>
      </c>
      <c r="K80" s="27" t="str">
        <f>IF(I80&gt;"",IF(I80&gt;0,(I80-J80)/I80,""),"")</f>
        <v/>
      </c>
      <c r="L80" s="25"/>
    </row>
    <row r="81" spans="1:12" ht="18" customHeight="1">
      <c r="A81" s="28"/>
      <c r="B81" s="28"/>
      <c r="C81" s="28"/>
      <c r="D81" s="28"/>
      <c r="E81" s="28"/>
      <c r="F81" s="28"/>
      <c r="G81" s="28"/>
      <c r="H81" s="28"/>
      <c r="I81" s="29" t="str">
        <f>IF(AND(F81&lt;&gt;"",G81&lt;&gt;""),F81*G81,"")</f>
        <v/>
      </c>
      <c r="J81" s="29" t="str">
        <f>IF(AND(F81&lt;&gt;"",H81&lt;&gt;""),F81*H81,"")</f>
        <v/>
      </c>
      <c r="K81" s="30" t="str">
        <f>IF(I81&gt;"",IF(I81&gt;0,(I81-J81)/I81,""),"")</f>
        <v/>
      </c>
      <c r="L81" s="28"/>
    </row>
    <row r="82" spans="1:12" ht="18" customHeight="1">
      <c r="A82" s="25"/>
      <c r="B82" s="25"/>
      <c r="C82" s="25"/>
      <c r="D82" s="25"/>
      <c r="E82" s="25"/>
      <c r="F82" s="25"/>
      <c r="G82" s="25"/>
      <c r="H82" s="25"/>
      <c r="I82" s="26" t="str">
        <f>IF(AND(F82&lt;&gt;"",G82&lt;&gt;""),F82*G82,"")</f>
        <v/>
      </c>
      <c r="J82" s="26" t="str">
        <f>IF(AND(F82&lt;&gt;"",H82&lt;&gt;""),F82*H82,"")</f>
        <v/>
      </c>
      <c r="K82" s="27" t="str">
        <f>IF(I82&gt;"",IF(I82&gt;0,(I82-J82)/I82,""),"")</f>
        <v/>
      </c>
      <c r="L82" s="25"/>
    </row>
    <row r="83" spans="1:12" ht="18" customHeight="1">
      <c r="A83" s="28"/>
      <c r="B83" s="28"/>
      <c r="C83" s="28"/>
      <c r="D83" s="28"/>
      <c r="E83" s="28"/>
      <c r="F83" s="28"/>
      <c r="G83" s="28"/>
      <c r="H83" s="28"/>
      <c r="I83" s="29" t="str">
        <f>IF(AND(F83&lt;&gt;"",G83&lt;&gt;""),F83*G83,"")</f>
        <v/>
      </c>
      <c r="J83" s="29" t="str">
        <f>IF(AND(F83&lt;&gt;"",H83&lt;&gt;""),F83*H83,"")</f>
        <v/>
      </c>
      <c r="K83" s="30" t="str">
        <f>IF(I83&gt;"",IF(I83&gt;0,(I83-J83)/I83,""),"")</f>
        <v/>
      </c>
      <c r="L83" s="28"/>
    </row>
    <row r="84" spans="1:12" ht="18" customHeight="1">
      <c r="A84" s="25"/>
      <c r="B84" s="25"/>
      <c r="C84" s="25"/>
      <c r="D84" s="25"/>
      <c r="E84" s="25"/>
      <c r="F84" s="25"/>
      <c r="G84" s="25"/>
      <c r="H84" s="25"/>
      <c r="I84" s="26" t="str">
        <f>IF(AND(F84&lt;&gt;"",G84&lt;&gt;""),F84*G84,"")</f>
        <v/>
      </c>
      <c r="J84" s="26" t="str">
        <f>IF(AND(F84&lt;&gt;"",H84&lt;&gt;""),F84*H84,"")</f>
        <v/>
      </c>
      <c r="K84" s="27" t="str">
        <f>IF(I84&gt;"",IF(I84&gt;0,(I84-J84)/I84,""),"")</f>
        <v/>
      </c>
      <c r="L84" s="25"/>
    </row>
    <row r="85" spans="1:12" ht="18" customHeight="1">
      <c r="A85" s="28"/>
      <c r="B85" s="28"/>
      <c r="C85" s="28"/>
      <c r="D85" s="28"/>
      <c r="E85" s="28"/>
      <c r="F85" s="28"/>
      <c r="G85" s="28"/>
      <c r="H85" s="28"/>
      <c r="I85" s="29" t="str">
        <f>IF(AND(F85&lt;&gt;"",G85&lt;&gt;""),F85*G85,"")</f>
        <v/>
      </c>
      <c r="J85" s="29" t="str">
        <f>IF(AND(F85&lt;&gt;"",H85&lt;&gt;""),F85*H85,"")</f>
        <v/>
      </c>
      <c r="K85" s="30" t="str">
        <f>IF(I85&gt;"",IF(I85&gt;0,(I85-J85)/I85,""),"")</f>
        <v/>
      </c>
      <c r="L85" s="28"/>
    </row>
    <row r="86" spans="1:12" ht="18" customHeight="1">
      <c r="A86" s="25"/>
      <c r="B86" s="25"/>
      <c r="C86" s="25"/>
      <c r="D86" s="25"/>
      <c r="E86" s="25"/>
      <c r="F86" s="25"/>
      <c r="G86" s="25"/>
      <c r="H86" s="25"/>
      <c r="I86" s="26" t="str">
        <f>IF(AND(F86&lt;&gt;"",G86&lt;&gt;""),F86*G86,"")</f>
        <v/>
      </c>
      <c r="J86" s="26" t="str">
        <f>IF(AND(F86&lt;&gt;"",H86&lt;&gt;""),F86*H86,"")</f>
        <v/>
      </c>
      <c r="K86" s="27" t="str">
        <f>IF(I86&gt;"",IF(I86&gt;0,(I86-J86)/I86,""),"")</f>
        <v/>
      </c>
      <c r="L86" s="25"/>
    </row>
    <row r="87" spans="1:12" ht="18" customHeight="1">
      <c r="A87" s="28"/>
      <c r="B87" s="28"/>
      <c r="C87" s="28"/>
      <c r="D87" s="28"/>
      <c r="E87" s="28"/>
      <c r="F87" s="28"/>
      <c r="G87" s="28"/>
      <c r="H87" s="28"/>
      <c r="I87" s="29" t="str">
        <f>IF(AND(F87&lt;&gt;"",G87&lt;&gt;""),F87*G87,"")</f>
        <v/>
      </c>
      <c r="J87" s="29" t="str">
        <f>IF(AND(F87&lt;&gt;"",H87&lt;&gt;""),F87*H87,"")</f>
        <v/>
      </c>
      <c r="K87" s="30" t="str">
        <f>IF(I87&gt;"",IF(I87&gt;0,(I87-J87)/I87,""),"")</f>
        <v/>
      </c>
      <c r="L87" s="28"/>
    </row>
    <row r="88" spans="1:12" ht="18" customHeight="1">
      <c r="A88" s="25"/>
      <c r="B88" s="25"/>
      <c r="C88" s="25"/>
      <c r="D88" s="25"/>
      <c r="E88" s="25"/>
      <c r="F88" s="25"/>
      <c r="G88" s="25"/>
      <c r="H88" s="25"/>
      <c r="I88" s="26" t="str">
        <f>IF(AND(F88&lt;&gt;"",G88&lt;&gt;""),F88*G88,"")</f>
        <v/>
      </c>
      <c r="J88" s="26" t="str">
        <f>IF(AND(F88&lt;&gt;"",H88&lt;&gt;""),F88*H88,"")</f>
        <v/>
      </c>
      <c r="K88" s="27" t="str">
        <f>IF(I88&gt;"",IF(I88&gt;0,(I88-J88)/I88,""),"")</f>
        <v/>
      </c>
      <c r="L88" s="25"/>
    </row>
    <row r="89" spans="1:12" ht="18" customHeight="1">
      <c r="A89" s="28"/>
      <c r="B89" s="28"/>
      <c r="C89" s="28"/>
      <c r="D89" s="28"/>
      <c r="E89" s="28"/>
      <c r="F89" s="28"/>
      <c r="G89" s="28"/>
      <c r="H89" s="28"/>
      <c r="I89" s="29" t="str">
        <f>IF(AND(F89&lt;&gt;"",G89&lt;&gt;""),F89*G89,"")</f>
        <v/>
      </c>
      <c r="J89" s="29" t="str">
        <f>IF(AND(F89&lt;&gt;"",H89&lt;&gt;""),F89*H89,"")</f>
        <v/>
      </c>
      <c r="K89" s="30" t="str">
        <f>IF(I89&gt;"",IF(I89&gt;0,(I89-J89)/I89,""),"")</f>
        <v/>
      </c>
      <c r="L89" s="28"/>
    </row>
    <row r="90" spans="1:12" ht="18" customHeight="1">
      <c r="A90" s="25"/>
      <c r="B90" s="25"/>
      <c r="C90" s="25"/>
      <c r="D90" s="25"/>
      <c r="E90" s="25"/>
      <c r="F90" s="25"/>
      <c r="G90" s="25"/>
      <c r="H90" s="25"/>
      <c r="I90" s="26" t="str">
        <f>IF(AND(F90&lt;&gt;"",G90&lt;&gt;""),F90*G90,"")</f>
        <v/>
      </c>
      <c r="J90" s="26" t="str">
        <f>IF(AND(F90&lt;&gt;"",H90&lt;&gt;""),F90*H90,"")</f>
        <v/>
      </c>
      <c r="K90" s="27" t="str">
        <f>IF(I90&gt;"",IF(I90&gt;0,(I90-J90)/I90,""),"")</f>
        <v/>
      </c>
      <c r="L90" s="25"/>
    </row>
    <row r="91" spans="1:12" ht="18" customHeight="1">
      <c r="A91" s="28"/>
      <c r="B91" s="28"/>
      <c r="C91" s="28"/>
      <c r="D91" s="28"/>
      <c r="E91" s="28"/>
      <c r="F91" s="28"/>
      <c r="G91" s="28"/>
      <c r="H91" s="28"/>
      <c r="I91" s="29" t="str">
        <f>IF(AND(F91&lt;&gt;"",G91&lt;&gt;""),F91*G91,"")</f>
        <v/>
      </c>
      <c r="J91" s="29" t="str">
        <f>IF(AND(F91&lt;&gt;"",H91&lt;&gt;""),F91*H91,"")</f>
        <v/>
      </c>
      <c r="K91" s="30" t="str">
        <f>IF(I91&gt;"",IF(I91&gt;0,(I91-J91)/I91,""),"")</f>
        <v/>
      </c>
      <c r="L91" s="28"/>
    </row>
    <row r="92" spans="1:12" ht="18" customHeight="1">
      <c r="A92" s="25"/>
      <c r="B92" s="25"/>
      <c r="C92" s="25"/>
      <c r="D92" s="25"/>
      <c r="E92" s="25"/>
      <c r="F92" s="25"/>
      <c r="G92" s="25"/>
      <c r="H92" s="25"/>
      <c r="I92" s="26" t="str">
        <f>IF(AND(F92&lt;&gt;"",G92&lt;&gt;""),F92*G92,"")</f>
        <v/>
      </c>
      <c r="J92" s="26" t="str">
        <f>IF(AND(F92&lt;&gt;"",H92&lt;&gt;""),F92*H92,"")</f>
        <v/>
      </c>
      <c r="K92" s="27" t="str">
        <f>IF(I92&gt;"",IF(I92&gt;0,(I92-J92)/I92,""),"")</f>
        <v/>
      </c>
      <c r="L92" s="25"/>
    </row>
    <row r="93" spans="1:12" ht="18" customHeight="1">
      <c r="A93" s="28"/>
      <c r="B93" s="28"/>
      <c r="C93" s="28"/>
      <c r="D93" s="28"/>
      <c r="E93" s="28"/>
      <c r="F93" s="28"/>
      <c r="G93" s="28"/>
      <c r="H93" s="28"/>
      <c r="I93" s="29" t="str">
        <f>IF(AND(F93&lt;&gt;"",G93&lt;&gt;""),F93*G93,"")</f>
        <v/>
      </c>
      <c r="J93" s="29" t="str">
        <f>IF(AND(F93&lt;&gt;"",H93&lt;&gt;""),F93*H93,"")</f>
        <v/>
      </c>
      <c r="K93" s="30" t="str">
        <f>IF(I93&gt;"",IF(I93&gt;0,(I93-J93)/I93,""),"")</f>
        <v/>
      </c>
      <c r="L93" s="28"/>
    </row>
    <row r="94" spans="1:12" ht="18" customHeight="1">
      <c r="A94" s="25"/>
      <c r="B94" s="25"/>
      <c r="C94" s="25"/>
      <c r="D94" s="25"/>
      <c r="E94" s="25"/>
      <c r="F94" s="25"/>
      <c r="G94" s="25"/>
      <c r="H94" s="25"/>
      <c r="I94" s="26" t="str">
        <f>IF(AND(F94&lt;&gt;"",G94&lt;&gt;""),F94*G94,"")</f>
        <v/>
      </c>
      <c r="J94" s="26" t="str">
        <f>IF(AND(F94&lt;&gt;"",H94&lt;&gt;""),F94*H94,"")</f>
        <v/>
      </c>
      <c r="K94" s="27" t="str">
        <f>IF(I94&gt;"",IF(I94&gt;0,(I94-J94)/I94,""),"")</f>
        <v/>
      </c>
      <c r="L94" s="25"/>
    </row>
    <row r="95" spans="1:12" ht="18" customHeight="1">
      <c r="A95" s="28"/>
      <c r="B95" s="28"/>
      <c r="C95" s="28"/>
      <c r="D95" s="28"/>
      <c r="E95" s="28"/>
      <c r="F95" s="28"/>
      <c r="G95" s="28"/>
      <c r="H95" s="28"/>
      <c r="I95" s="29" t="str">
        <f>IF(AND(F95&lt;&gt;"",G95&lt;&gt;""),F95*G95,"")</f>
        <v/>
      </c>
      <c r="J95" s="29" t="str">
        <f>IF(AND(F95&lt;&gt;"",H95&lt;&gt;""),F95*H95,"")</f>
        <v/>
      </c>
      <c r="K95" s="30" t="str">
        <f>IF(I95&gt;"",IF(I95&gt;0,(I95-J95)/I95,""),"")</f>
        <v/>
      </c>
      <c r="L95" s="28"/>
    </row>
    <row r="96" spans="1:12" ht="18" customHeight="1">
      <c r="A96" s="25"/>
      <c r="B96" s="25"/>
      <c r="C96" s="25"/>
      <c r="D96" s="25"/>
      <c r="E96" s="25"/>
      <c r="F96" s="25"/>
      <c r="G96" s="25"/>
      <c r="H96" s="25"/>
      <c r="I96" s="26" t="str">
        <f>IF(AND(F96&lt;&gt;"",G96&lt;&gt;""),F96*G96,"")</f>
        <v/>
      </c>
      <c r="J96" s="26" t="str">
        <f>IF(AND(F96&lt;&gt;"",H96&lt;&gt;""),F96*H96,"")</f>
        <v/>
      </c>
      <c r="K96" s="27" t="str">
        <f>IF(I96&gt;"",IF(I96&gt;0,(I96-J96)/I96,""),"")</f>
        <v/>
      </c>
      <c r="L96" s="25"/>
    </row>
    <row r="97" spans="1:12" ht="18" customHeight="1">
      <c r="A97" s="28"/>
      <c r="B97" s="28"/>
      <c r="C97" s="28"/>
      <c r="D97" s="28"/>
      <c r="E97" s="28"/>
      <c r="F97" s="28"/>
      <c r="G97" s="28"/>
      <c r="H97" s="28"/>
      <c r="I97" s="29" t="str">
        <f>IF(AND(F97&lt;&gt;"",G97&lt;&gt;""),F97*G97,"")</f>
        <v/>
      </c>
      <c r="J97" s="29" t="str">
        <f>IF(AND(F97&lt;&gt;"",H97&lt;&gt;""),F97*H97,"")</f>
        <v/>
      </c>
      <c r="K97" s="30" t="str">
        <f>IF(I97&gt;"",IF(I97&gt;0,(I97-J97)/I97,""),"")</f>
        <v/>
      </c>
      <c r="L97" s="28"/>
    </row>
    <row r="98" spans="1:12" ht="18" customHeight="1">
      <c r="A98" s="25"/>
      <c r="B98" s="25"/>
      <c r="C98" s="25"/>
      <c r="D98" s="25"/>
      <c r="E98" s="25"/>
      <c r="F98" s="25"/>
      <c r="G98" s="25"/>
      <c r="H98" s="25"/>
      <c r="I98" s="26" t="str">
        <f>IF(AND(F98&lt;&gt;"",G98&lt;&gt;""),F98*G98,"")</f>
        <v/>
      </c>
      <c r="J98" s="26" t="str">
        <f>IF(AND(F98&lt;&gt;"",H98&lt;&gt;""),F98*H98,"")</f>
        <v/>
      </c>
      <c r="K98" s="27" t="str">
        <f>IF(I98&gt;"",IF(I98&gt;0,(I98-J98)/I98,""),"")</f>
        <v/>
      </c>
      <c r="L98" s="25"/>
    </row>
    <row r="99" spans="1:12" ht="18" customHeight="1">
      <c r="A99" s="28"/>
      <c r="B99" s="28"/>
      <c r="C99" s="28"/>
      <c r="D99" s="28"/>
      <c r="E99" s="28"/>
      <c r="F99" s="28"/>
      <c r="G99" s="28"/>
      <c r="H99" s="28"/>
      <c r="I99" s="29" t="str">
        <f>IF(AND(F99&lt;&gt;"",G99&lt;&gt;""),F99*G99,"")</f>
        <v/>
      </c>
      <c r="J99" s="29" t="str">
        <f>IF(AND(F99&lt;&gt;"",H99&lt;&gt;""),F99*H99,"")</f>
        <v/>
      </c>
      <c r="K99" s="30" t="str">
        <f>IF(I99&gt;"",IF(I99&gt;0,(I99-J99)/I99,""),"")</f>
        <v/>
      </c>
      <c r="L99" s="28"/>
    </row>
    <row r="100" spans="1:12" ht="18" customHeight="1">
      <c r="A100" s="25"/>
      <c r="B100" s="25"/>
      <c r="C100" s="25"/>
      <c r="D100" s="25"/>
      <c r="E100" s="25"/>
      <c r="F100" s="25"/>
      <c r="G100" s="25"/>
      <c r="H100" s="25"/>
      <c r="I100" s="26" t="str">
        <f>IF(AND(F100&lt;&gt;"",G100&lt;&gt;""),F100*G100,"")</f>
        <v/>
      </c>
      <c r="J100" s="26" t="str">
        <f>IF(AND(F100&lt;&gt;"",H100&lt;&gt;""),F100*H100,"")</f>
        <v/>
      </c>
      <c r="K100" s="27" t="str">
        <f>IF(I100&gt;"",IF(I100&gt;0,(I100-J100)/I100,""),"")</f>
        <v/>
      </c>
      <c r="L100" s="25"/>
    </row>
    <row r="101" spans="1:12" ht="18" customHeight="1">
      <c r="A101" s="28"/>
      <c r="B101" s="28"/>
      <c r="C101" s="28"/>
      <c r="D101" s="28"/>
      <c r="E101" s="28"/>
      <c r="F101" s="28"/>
      <c r="G101" s="28"/>
      <c r="H101" s="28"/>
      <c r="I101" s="29" t="str">
        <f>IF(AND(F101&lt;&gt;"",G101&lt;&gt;""),F101*G101,"")</f>
        <v/>
      </c>
      <c r="J101" s="29" t="str">
        <f>IF(AND(F101&lt;&gt;"",H101&lt;&gt;""),F101*H101,"")</f>
        <v/>
      </c>
      <c r="K101" s="30" t="str">
        <f>IF(I101&gt;"",IF(I101&gt;0,(I101-J101)/I101,""),"")</f>
        <v/>
      </c>
      <c r="L101" s="28"/>
    </row>
    <row r="102" spans="1:12" ht="18" customHeight="1">
      <c r="A102" s="25"/>
      <c r="B102" s="25"/>
      <c r="C102" s="25"/>
      <c r="D102" s="25"/>
      <c r="E102" s="25"/>
      <c r="F102" s="25"/>
      <c r="G102" s="25"/>
      <c r="H102" s="25"/>
      <c r="I102" s="26" t="str">
        <f>IF(AND(F102&lt;&gt;"",G102&lt;&gt;""),F102*G102,"")</f>
        <v/>
      </c>
      <c r="J102" s="26" t="str">
        <f>IF(AND(F102&lt;&gt;"",H102&lt;&gt;""),F102*H102,"")</f>
        <v/>
      </c>
      <c r="K102" s="27" t="str">
        <f>IF(I102&gt;"",IF(I102&gt;0,(I102-J102)/I102,""),"")</f>
        <v/>
      </c>
      <c r="L102" s="25"/>
    </row>
    <row r="103" spans="1:12" ht="18" customHeight="1">
      <c r="A103" s="28"/>
      <c r="B103" s="28"/>
      <c r="C103" s="28"/>
      <c r="D103" s="28"/>
      <c r="E103" s="28"/>
      <c r="F103" s="28"/>
      <c r="G103" s="28"/>
      <c r="H103" s="28"/>
      <c r="I103" s="29" t="str">
        <f>IF(AND(F103&lt;&gt;"",G103&lt;&gt;""),F103*G103,"")</f>
        <v/>
      </c>
      <c r="J103" s="29" t="str">
        <f>IF(AND(F103&lt;&gt;"",H103&lt;&gt;""),F103*H103,"")</f>
        <v/>
      </c>
      <c r="K103" s="30" t="str">
        <f>IF(I103&gt;"",IF(I103&gt;0,(I103-J103)/I103,""),"")</f>
        <v/>
      </c>
      <c r="L103" s="28"/>
    </row>
    <row r="104" spans="1:12" ht="18" customHeight="1">
      <c r="A104" s="25"/>
      <c r="B104" s="25"/>
      <c r="C104" s="25"/>
      <c r="D104" s="25"/>
      <c r="E104" s="25"/>
      <c r="F104" s="25"/>
      <c r="G104" s="25"/>
      <c r="H104" s="25"/>
      <c r="I104" s="26" t="str">
        <f>IF(AND(F104&lt;&gt;"",G104&lt;&gt;""),F104*G104,"")</f>
        <v/>
      </c>
      <c r="J104" s="26" t="str">
        <f>IF(AND(F104&lt;&gt;"",H104&lt;&gt;""),F104*H104,"")</f>
        <v/>
      </c>
      <c r="K104" s="27" t="str">
        <f>IF(I104&gt;"",IF(I104&gt;0,(I104-J104)/I104,""),"")</f>
        <v/>
      </c>
      <c r="L104" s="25"/>
    </row>
    <row r="105" spans="1:12" ht="18" customHeight="1">
      <c r="A105" s="28"/>
      <c r="B105" s="28"/>
      <c r="C105" s="28"/>
      <c r="D105" s="28"/>
      <c r="E105" s="28"/>
      <c r="F105" s="28"/>
      <c r="G105" s="28"/>
      <c r="H105" s="28"/>
      <c r="I105" s="29" t="str">
        <f>IF(AND(F105&lt;&gt;"",G105&lt;&gt;""),F105*G105,"")</f>
        <v/>
      </c>
      <c r="J105" s="29" t="str">
        <f>IF(AND(F105&lt;&gt;"",H105&lt;&gt;""),F105*H105,"")</f>
        <v/>
      </c>
      <c r="K105" s="30" t="str">
        <f>IF(I105&gt;"",IF(I105&gt;0,(I105-J105)/I105,""),"")</f>
        <v/>
      </c>
      <c r="L105" s="28"/>
    </row>
    <row r="106" spans="1:12" ht="18" customHeight="1">
      <c r="A106" s="25"/>
      <c r="B106" s="25"/>
      <c r="C106" s="25"/>
      <c r="D106" s="25"/>
      <c r="E106" s="25"/>
      <c r="F106" s="25"/>
      <c r="G106" s="25"/>
      <c r="H106" s="25"/>
      <c r="I106" s="26" t="str">
        <f>IF(AND(F106&lt;&gt;"",G106&lt;&gt;""),F106*G106,"")</f>
        <v/>
      </c>
      <c r="J106" s="26" t="str">
        <f>IF(AND(F106&lt;&gt;"",H106&lt;&gt;""),F106*H106,"")</f>
        <v/>
      </c>
      <c r="K106" s="27" t="str">
        <f>IF(I106&gt;"",IF(I106&gt;0,(I106-J106)/I106,""),"")</f>
        <v/>
      </c>
      <c r="L106" s="25"/>
    </row>
    <row r="107" spans="1:12" ht="18" customHeight="1">
      <c r="A107" s="28"/>
      <c r="B107" s="28"/>
      <c r="C107" s="28"/>
      <c r="D107" s="28"/>
      <c r="E107" s="28"/>
      <c r="F107" s="28"/>
      <c r="G107" s="28"/>
      <c r="H107" s="28"/>
      <c r="I107" s="29" t="str">
        <f>IF(AND(F107&lt;&gt;"",G107&lt;&gt;""),F107*G107,"")</f>
        <v/>
      </c>
      <c r="J107" s="29" t="str">
        <f>IF(AND(F107&lt;&gt;"",H107&lt;&gt;""),F107*H107,"")</f>
        <v/>
      </c>
      <c r="K107" s="30" t="str">
        <f>IF(I107&gt;"",IF(I107&gt;0,(I107-J107)/I107,""),"")</f>
        <v/>
      </c>
      <c r="L107" s="28"/>
    </row>
    <row r="108" spans="1:12" ht="18" customHeight="1">
      <c r="A108" s="25"/>
      <c r="B108" s="25"/>
      <c r="C108" s="25"/>
      <c r="D108" s="25"/>
      <c r="E108" s="25"/>
      <c r="F108" s="25"/>
      <c r="G108" s="25"/>
      <c r="H108" s="25"/>
      <c r="I108" s="26" t="str">
        <f>IF(AND(F108&lt;&gt;"",G108&lt;&gt;""),F108*G108,"")</f>
        <v/>
      </c>
      <c r="J108" s="26" t="str">
        <f>IF(AND(F108&lt;&gt;"",H108&lt;&gt;""),F108*H108,"")</f>
        <v/>
      </c>
      <c r="K108" s="27" t="str">
        <f>IF(I108&gt;"",IF(I108&gt;0,(I108-J108)/I108,""),"")</f>
        <v/>
      </c>
      <c r="L108" s="25"/>
    </row>
    <row r="109" spans="1:12" ht="18" customHeight="1">
      <c r="A109" s="28"/>
      <c r="B109" s="28"/>
      <c r="C109" s="28"/>
      <c r="D109" s="28"/>
      <c r="E109" s="28"/>
      <c r="F109" s="28"/>
      <c r="G109" s="28"/>
      <c r="H109" s="28"/>
      <c r="I109" s="29" t="str">
        <f>IF(AND(F109&lt;&gt;"",G109&lt;&gt;""),F109*G109,"")</f>
        <v/>
      </c>
      <c r="J109" s="29" t="str">
        <f>IF(AND(F109&lt;&gt;"",H109&lt;&gt;""),F109*H109,"")</f>
        <v/>
      </c>
      <c r="K109" s="30" t="str">
        <f>IF(I109&gt;"",IF(I109&gt;0,(I109-J109)/I109,""),"")</f>
        <v/>
      </c>
      <c r="L109" s="28"/>
    </row>
    <row r="110" spans="1:12" ht="18" customHeight="1">
      <c r="A110" s="25"/>
      <c r="B110" s="25"/>
      <c r="C110" s="25"/>
      <c r="D110" s="25"/>
      <c r="E110" s="25"/>
      <c r="F110" s="25"/>
      <c r="G110" s="25"/>
      <c r="H110" s="25"/>
      <c r="I110" s="26" t="str">
        <f>IF(AND(F110&lt;&gt;"",G110&lt;&gt;""),F110*G110,"")</f>
        <v/>
      </c>
      <c r="J110" s="26" t="str">
        <f>IF(AND(F110&lt;&gt;"",H110&lt;&gt;""),F110*H110,"")</f>
        <v/>
      </c>
      <c r="K110" s="27" t="str">
        <f>IF(I110&gt;"",IF(I110&gt;0,(I110-J110)/I110,""),"")</f>
        <v/>
      </c>
      <c r="L110" s="25"/>
    </row>
    <row r="111" spans="1:12" ht="18" customHeight="1">
      <c r="A111" s="28"/>
      <c r="B111" s="28"/>
      <c r="C111" s="28"/>
      <c r="D111" s="28"/>
      <c r="E111" s="28"/>
      <c r="F111" s="28"/>
      <c r="G111" s="28"/>
      <c r="H111" s="28"/>
      <c r="I111" s="29" t="str">
        <f>IF(AND(F111&lt;&gt;"",G111&lt;&gt;""),F111*G111,"")</f>
        <v/>
      </c>
      <c r="J111" s="29" t="str">
        <f>IF(AND(F111&lt;&gt;"",H111&lt;&gt;""),F111*H111,"")</f>
        <v/>
      </c>
      <c r="K111" s="30" t="str">
        <f>IF(I111&gt;"",IF(I111&gt;0,(I111-J111)/I111,""),"")</f>
        <v/>
      </c>
      <c r="L111" s="28"/>
    </row>
    <row r="112" spans="1:12" ht="18" customHeight="1">
      <c r="A112" s="25"/>
      <c r="B112" s="25"/>
      <c r="C112" s="25"/>
      <c r="D112" s="25"/>
      <c r="E112" s="25"/>
      <c r="F112" s="25"/>
      <c r="G112" s="25"/>
      <c r="H112" s="25"/>
      <c r="I112" s="26" t="str">
        <f>IF(AND(F112&lt;&gt;"",G112&lt;&gt;""),F112*G112,"")</f>
        <v/>
      </c>
      <c r="J112" s="26" t="str">
        <f>IF(AND(F112&lt;&gt;"",H112&lt;&gt;""),F112*H112,"")</f>
        <v/>
      </c>
      <c r="K112" s="27" t="str">
        <f>IF(I112&gt;"",IF(I112&gt;0,(I112-J112)/I112,""),"")</f>
        <v/>
      </c>
      <c r="L112" s="25"/>
    </row>
    <row r="113" spans="1:12" ht="18" customHeight="1">
      <c r="A113" s="28"/>
      <c r="B113" s="28"/>
      <c r="C113" s="28"/>
      <c r="D113" s="28"/>
      <c r="E113" s="28"/>
      <c r="F113" s="28"/>
      <c r="G113" s="28"/>
      <c r="H113" s="28"/>
      <c r="I113" s="29" t="str">
        <f>IF(AND(F113&lt;&gt;"",G113&lt;&gt;""),F113*G113,"")</f>
        <v/>
      </c>
      <c r="J113" s="29" t="str">
        <f>IF(AND(F113&lt;&gt;"",H113&lt;&gt;""),F113*H113,"")</f>
        <v/>
      </c>
      <c r="K113" s="30" t="str">
        <f>IF(I113&gt;"",IF(I113&gt;0,(I113-J113)/I113,""),"")</f>
        <v/>
      </c>
      <c r="L113" s="28"/>
    </row>
    <row r="114" spans="1:12" ht="18" customHeight="1">
      <c r="A114" s="25"/>
      <c r="B114" s="25"/>
      <c r="C114" s="25"/>
      <c r="D114" s="25"/>
      <c r="E114" s="25"/>
      <c r="F114" s="25"/>
      <c r="G114" s="25"/>
      <c r="H114" s="25"/>
      <c r="I114" s="26" t="str">
        <f>IF(AND(F114&lt;&gt;"",G114&lt;&gt;""),F114*G114,"")</f>
        <v/>
      </c>
      <c r="J114" s="26" t="str">
        <f>IF(AND(F114&lt;&gt;"",H114&lt;&gt;""),F114*H114,"")</f>
        <v/>
      </c>
      <c r="K114" s="27" t="str">
        <f>IF(I114&gt;"",IF(I114&gt;0,(I114-J114)/I114,""),"")</f>
        <v/>
      </c>
      <c r="L114" s="25"/>
    </row>
    <row r="115" spans="1:12" ht="18" customHeight="1">
      <c r="A115" s="28"/>
      <c r="B115" s="28"/>
      <c r="C115" s="28"/>
      <c r="D115" s="28"/>
      <c r="E115" s="28"/>
      <c r="F115" s="28"/>
      <c r="G115" s="28"/>
      <c r="H115" s="28"/>
      <c r="I115" s="29" t="str">
        <f>IF(AND(F115&lt;&gt;"",G115&lt;&gt;""),F115*G115,"")</f>
        <v/>
      </c>
      <c r="J115" s="29" t="str">
        <f>IF(AND(F115&lt;&gt;"",H115&lt;&gt;""),F115*H115,"")</f>
        <v/>
      </c>
      <c r="K115" s="30" t="str">
        <f>IF(I115&gt;"",IF(I115&gt;0,(I115-J115)/I115,""),"")</f>
        <v/>
      </c>
      <c r="L115" s="28"/>
    </row>
    <row r="116" spans="1:12" ht="18" customHeight="1">
      <c r="A116" s="25"/>
      <c r="B116" s="25"/>
      <c r="C116" s="25"/>
      <c r="D116" s="25"/>
      <c r="E116" s="25"/>
      <c r="F116" s="25"/>
      <c r="G116" s="25"/>
      <c r="H116" s="25"/>
      <c r="I116" s="26" t="str">
        <f>IF(AND(F116&lt;&gt;"",G116&lt;&gt;""),F116*G116,"")</f>
        <v/>
      </c>
      <c r="J116" s="26" t="str">
        <f>IF(AND(F116&lt;&gt;"",H116&lt;&gt;""),F116*H116,"")</f>
        <v/>
      </c>
      <c r="K116" s="27" t="str">
        <f>IF(I116&gt;"",IF(I116&gt;0,(I116-J116)/I116,""),"")</f>
        <v/>
      </c>
      <c r="L116" s="25"/>
    </row>
    <row r="117" spans="1:12" ht="18" customHeight="1">
      <c r="A117" s="28"/>
      <c r="B117" s="28"/>
      <c r="C117" s="28"/>
      <c r="D117" s="28"/>
      <c r="E117" s="28"/>
      <c r="F117" s="28"/>
      <c r="G117" s="28"/>
      <c r="H117" s="28"/>
      <c r="I117" s="29" t="str">
        <f>IF(AND(F117&lt;&gt;"",G117&lt;&gt;""),F117*G117,"")</f>
        <v/>
      </c>
      <c r="J117" s="29" t="str">
        <f>IF(AND(F117&lt;&gt;"",H117&lt;&gt;""),F117*H117,"")</f>
        <v/>
      </c>
      <c r="K117" s="30" t="str">
        <f>IF(I117&gt;"",IF(I117&gt;0,(I117-J117)/I117,""),"")</f>
        <v/>
      </c>
      <c r="L117" s="28"/>
    </row>
    <row r="118" spans="1:12" ht="18" customHeight="1">
      <c r="A118" s="25"/>
      <c r="B118" s="25"/>
      <c r="C118" s="25"/>
      <c r="D118" s="25"/>
      <c r="E118" s="25"/>
      <c r="F118" s="25"/>
      <c r="G118" s="25"/>
      <c r="H118" s="25"/>
      <c r="I118" s="26" t="str">
        <f>IF(AND(F118&lt;&gt;"",G118&lt;&gt;""),F118*G118,"")</f>
        <v/>
      </c>
      <c r="J118" s="26" t="str">
        <f>IF(AND(F118&lt;&gt;"",H118&lt;&gt;""),F118*H118,"")</f>
        <v/>
      </c>
      <c r="K118" s="27" t="str">
        <f>IF(I118&gt;"",IF(I118&gt;0,(I118-J118)/I118,""),"")</f>
        <v/>
      </c>
      <c r="L118" s="25"/>
    </row>
    <row r="119" spans="1:12" ht="18" customHeight="1">
      <c r="A119" s="28"/>
      <c r="B119" s="28"/>
      <c r="C119" s="28"/>
      <c r="D119" s="28"/>
      <c r="E119" s="28"/>
      <c r="F119" s="28"/>
      <c r="G119" s="28"/>
      <c r="H119" s="28"/>
      <c r="I119" s="29" t="str">
        <f>IF(AND(F119&lt;&gt;"",G119&lt;&gt;""),F119*G119,"")</f>
        <v/>
      </c>
      <c r="J119" s="29" t="str">
        <f>IF(AND(F119&lt;&gt;"",H119&lt;&gt;""),F119*H119,"")</f>
        <v/>
      </c>
      <c r="K119" s="30" t="str">
        <f>IF(I119&gt;"",IF(I119&gt;0,(I119-J119)/I119,""),"")</f>
        <v/>
      </c>
      <c r="L119" s="28"/>
    </row>
    <row r="120" spans="1:12" ht="18" customHeight="1">
      <c r="A120" s="25"/>
      <c r="B120" s="25"/>
      <c r="C120" s="25"/>
      <c r="D120" s="25"/>
      <c r="E120" s="25"/>
      <c r="F120" s="25"/>
      <c r="G120" s="25"/>
      <c r="H120" s="25"/>
      <c r="I120" s="26" t="str">
        <f>IF(AND(F120&lt;&gt;"",G120&lt;&gt;""),F120*G120,"")</f>
        <v/>
      </c>
      <c r="J120" s="26" t="str">
        <f>IF(AND(F120&lt;&gt;"",H120&lt;&gt;""),F120*H120,"")</f>
        <v/>
      </c>
      <c r="K120" s="27" t="str">
        <f>IF(I120&gt;"",IF(I120&gt;0,(I120-J120)/I120,""),"")</f>
        <v/>
      </c>
      <c r="L120" s="25"/>
    </row>
    <row r="121" spans="1:12" ht="18" customHeight="1">
      <c r="A121" s="28"/>
      <c r="B121" s="28"/>
      <c r="C121" s="28"/>
      <c r="D121" s="28"/>
      <c r="E121" s="28"/>
      <c r="F121" s="28"/>
      <c r="G121" s="28"/>
      <c r="H121" s="28"/>
      <c r="I121" s="29" t="str">
        <f>IF(AND(F121&lt;&gt;"",G121&lt;&gt;""),F121*G121,"")</f>
        <v/>
      </c>
      <c r="J121" s="29" t="str">
        <f>IF(AND(F121&lt;&gt;"",H121&lt;&gt;""),F121*H121,"")</f>
        <v/>
      </c>
      <c r="K121" s="30" t="str">
        <f>IF(I121&gt;"",IF(I121&gt;0,(I121-J121)/I121,""),"")</f>
        <v/>
      </c>
      <c r="L121" s="28"/>
    </row>
    <row r="122" spans="1:12" ht="18" customHeight="1">
      <c r="A122" s="25"/>
      <c r="B122" s="25"/>
      <c r="C122" s="25"/>
      <c r="D122" s="25"/>
      <c r="E122" s="25"/>
      <c r="F122" s="25"/>
      <c r="G122" s="25"/>
      <c r="H122" s="25"/>
      <c r="I122" s="26" t="str">
        <f>IF(AND(F122&lt;&gt;"",G122&lt;&gt;""),F122*G122,"")</f>
        <v/>
      </c>
      <c r="J122" s="26" t="str">
        <f>IF(AND(F122&lt;&gt;"",H122&lt;&gt;""),F122*H122,"")</f>
        <v/>
      </c>
      <c r="K122" s="27" t="str">
        <f>IF(I122&gt;"",IF(I122&gt;0,(I122-J122)/I122,""),"")</f>
        <v/>
      </c>
      <c r="L122" s="25"/>
    </row>
    <row r="123" spans="1:12" ht="18" customHeight="1">
      <c r="A123" s="28"/>
      <c r="B123" s="28"/>
      <c r="C123" s="28"/>
      <c r="D123" s="28"/>
      <c r="E123" s="28"/>
      <c r="F123" s="28"/>
      <c r="G123" s="28"/>
      <c r="H123" s="28"/>
      <c r="I123" s="29" t="str">
        <f>IF(AND(F123&lt;&gt;"",G123&lt;&gt;""),F123*G123,"")</f>
        <v/>
      </c>
      <c r="J123" s="29" t="str">
        <f>IF(AND(F123&lt;&gt;"",H123&lt;&gt;""),F123*H123,"")</f>
        <v/>
      </c>
      <c r="K123" s="30" t="str">
        <f>IF(I123&gt;"",IF(I123&gt;0,(I123-J123)/I123,""),"")</f>
        <v/>
      </c>
      <c r="L123" s="28"/>
    </row>
    <row r="124" spans="1:12" ht="18" customHeight="1">
      <c r="A124" s="25"/>
      <c r="B124" s="25"/>
      <c r="C124" s="25"/>
      <c r="D124" s="25"/>
      <c r="E124" s="25"/>
      <c r="F124" s="25"/>
      <c r="G124" s="25"/>
      <c r="H124" s="25"/>
      <c r="I124" s="26" t="str">
        <f>IF(AND(F124&lt;&gt;"",G124&lt;&gt;""),F124*G124,"")</f>
        <v/>
      </c>
      <c r="J124" s="26" t="str">
        <f>IF(AND(F124&lt;&gt;"",H124&lt;&gt;""),F124*H124,"")</f>
        <v/>
      </c>
      <c r="K124" s="27" t="str">
        <f>IF(I124&gt;"",IF(I124&gt;0,(I124-J124)/I124,""),"")</f>
        <v/>
      </c>
      <c r="L124" s="25"/>
    </row>
    <row r="125" spans="1:12" ht="18" customHeight="1">
      <c r="A125" s="28"/>
      <c r="B125" s="28"/>
      <c r="C125" s="28"/>
      <c r="D125" s="28"/>
      <c r="E125" s="28"/>
      <c r="F125" s="28"/>
      <c r="G125" s="28"/>
      <c r="H125" s="28"/>
      <c r="I125" s="29" t="str">
        <f>IF(AND(F125&lt;&gt;"",G125&lt;&gt;""),F125*G125,"")</f>
        <v/>
      </c>
      <c r="J125" s="29" t="str">
        <f>IF(AND(F125&lt;&gt;"",H125&lt;&gt;""),F125*H125,"")</f>
        <v/>
      </c>
      <c r="K125" s="30" t="str">
        <f>IF(I125&gt;"",IF(I125&gt;0,(I125-J125)/I125,""),"")</f>
        <v/>
      </c>
      <c r="L125" s="28"/>
    </row>
    <row r="126" spans="1:12" ht="18" customHeight="1">
      <c r="A126" s="25"/>
      <c r="B126" s="25"/>
      <c r="C126" s="25"/>
      <c r="D126" s="25"/>
      <c r="E126" s="25"/>
      <c r="F126" s="25"/>
      <c r="G126" s="25"/>
      <c r="H126" s="25"/>
      <c r="I126" s="26" t="str">
        <f>IF(AND(F126&lt;&gt;"",G126&lt;&gt;""),F126*G126,"")</f>
        <v/>
      </c>
      <c r="J126" s="26" t="str">
        <f>IF(AND(F126&lt;&gt;"",H126&lt;&gt;""),F126*H126,"")</f>
        <v/>
      </c>
      <c r="K126" s="27" t="str">
        <f>IF(I126&gt;"",IF(I126&gt;0,(I126-J126)/I126,""),"")</f>
        <v/>
      </c>
      <c r="L126" s="25"/>
    </row>
    <row r="127" spans="1:12" ht="18" customHeight="1">
      <c r="A127" s="28"/>
      <c r="B127" s="28"/>
      <c r="C127" s="28"/>
      <c r="D127" s="28"/>
      <c r="E127" s="28"/>
      <c r="F127" s="28"/>
      <c r="G127" s="28"/>
      <c r="H127" s="28"/>
      <c r="I127" s="29" t="str">
        <f>IF(AND(F127&lt;&gt;"",G127&lt;&gt;""),F127*G127,"")</f>
        <v/>
      </c>
      <c r="J127" s="29" t="str">
        <f>IF(AND(F127&lt;&gt;"",H127&lt;&gt;""),F127*H127,"")</f>
        <v/>
      </c>
      <c r="K127" s="30" t="str">
        <f>IF(I127&gt;"",IF(I127&gt;0,(I127-J127)/I127,""),"")</f>
        <v/>
      </c>
      <c r="L127" s="28"/>
    </row>
    <row r="128" spans="1:12" ht="18" customHeight="1">
      <c r="A128" s="25"/>
      <c r="B128" s="25"/>
      <c r="C128" s="25"/>
      <c r="D128" s="25"/>
      <c r="E128" s="25"/>
      <c r="F128" s="25"/>
      <c r="G128" s="25"/>
      <c r="H128" s="25"/>
      <c r="I128" s="26" t="str">
        <f>IF(AND(F128&lt;&gt;"",G128&lt;&gt;""),F128*G128,"")</f>
        <v/>
      </c>
      <c r="J128" s="26" t="str">
        <f>IF(AND(F128&lt;&gt;"",H128&lt;&gt;""),F128*H128,"")</f>
        <v/>
      </c>
      <c r="K128" s="27" t="str">
        <f>IF(I128&gt;"",IF(I128&gt;0,(I128-J128)/I128,""),"")</f>
        <v/>
      </c>
      <c r="L128" s="25"/>
    </row>
    <row r="129" spans="1:12" ht="18" customHeight="1">
      <c r="A129" s="28"/>
      <c r="B129" s="28"/>
      <c r="C129" s="28"/>
      <c r="D129" s="28"/>
      <c r="E129" s="28"/>
      <c r="F129" s="28"/>
      <c r="G129" s="28"/>
      <c r="H129" s="28"/>
      <c r="I129" s="29" t="str">
        <f>IF(AND(F129&lt;&gt;"",G129&lt;&gt;""),F129*G129,"")</f>
        <v/>
      </c>
      <c r="J129" s="29" t="str">
        <f>IF(AND(F129&lt;&gt;"",H129&lt;&gt;""),F129*H129,"")</f>
        <v/>
      </c>
      <c r="K129" s="30" t="str">
        <f>IF(I129&gt;"",IF(I129&gt;0,(I129-J129)/I129,""),"")</f>
        <v/>
      </c>
      <c r="L129" s="28"/>
    </row>
    <row r="130" spans="1:12" ht="18" customHeight="1">
      <c r="A130" s="25"/>
      <c r="B130" s="25"/>
      <c r="C130" s="25"/>
      <c r="D130" s="25"/>
      <c r="E130" s="25"/>
      <c r="F130" s="25"/>
      <c r="G130" s="25"/>
      <c r="H130" s="25"/>
      <c r="I130" s="26" t="str">
        <f>IF(AND(F130&lt;&gt;"",G130&lt;&gt;""),F130*G130,"")</f>
        <v/>
      </c>
      <c r="J130" s="26" t="str">
        <f>IF(AND(F130&lt;&gt;"",H130&lt;&gt;""),F130*H130,"")</f>
        <v/>
      </c>
      <c r="K130" s="27" t="str">
        <f>IF(I130&gt;"",IF(I130&gt;0,(I130-J130)/I130,""),"")</f>
        <v/>
      </c>
      <c r="L130" s="25"/>
    </row>
    <row r="131" spans="1:12" ht="18" customHeight="1">
      <c r="A131" s="28"/>
      <c r="B131" s="28"/>
      <c r="C131" s="28"/>
      <c r="D131" s="28"/>
      <c r="E131" s="28"/>
      <c r="F131" s="28"/>
      <c r="G131" s="28"/>
      <c r="H131" s="28"/>
      <c r="I131" s="29" t="str">
        <f>IF(AND(F131&lt;&gt;"",G131&lt;&gt;""),F131*G131,"")</f>
        <v/>
      </c>
      <c r="J131" s="29" t="str">
        <f>IF(AND(F131&lt;&gt;"",H131&lt;&gt;""),F131*H131,"")</f>
        <v/>
      </c>
      <c r="K131" s="30" t="str">
        <f>IF(I131&gt;"",IF(I131&gt;0,(I131-J131)/I131,""),"")</f>
        <v/>
      </c>
      <c r="L131" s="28"/>
    </row>
    <row r="132" spans="1:12" ht="18" customHeight="1">
      <c r="A132" s="25"/>
      <c r="B132" s="25"/>
      <c r="C132" s="25"/>
      <c r="D132" s="25"/>
      <c r="E132" s="25"/>
      <c r="F132" s="25"/>
      <c r="G132" s="25"/>
      <c r="H132" s="25"/>
      <c r="I132" s="26" t="str">
        <f>IF(AND(F132&lt;&gt;"",G132&lt;&gt;""),F132*G132,"")</f>
        <v/>
      </c>
      <c r="J132" s="26" t="str">
        <f>IF(AND(F132&lt;&gt;"",H132&lt;&gt;""),F132*H132,"")</f>
        <v/>
      </c>
      <c r="K132" s="27" t="str">
        <f>IF(I132&gt;"",IF(I132&gt;0,(I132-J132)/I132,""),"")</f>
        <v/>
      </c>
      <c r="L132" s="25"/>
    </row>
    <row r="133" spans="1:12" ht="18" customHeight="1">
      <c r="A133" s="28"/>
      <c r="B133" s="28"/>
      <c r="C133" s="28"/>
      <c r="D133" s="28"/>
      <c r="E133" s="28"/>
      <c r="F133" s="28"/>
      <c r="G133" s="28"/>
      <c r="H133" s="28"/>
      <c r="I133" s="29" t="str">
        <f>IF(AND(F133&lt;&gt;"",G133&lt;&gt;""),F133*G133,"")</f>
        <v/>
      </c>
      <c r="J133" s="29" t="str">
        <f>IF(AND(F133&lt;&gt;"",H133&lt;&gt;""),F133*H133,"")</f>
        <v/>
      </c>
      <c r="K133" s="30" t="str">
        <f>IF(I133&gt;"",IF(I133&gt;0,(I133-J133)/I133,""),"")</f>
        <v/>
      </c>
      <c r="L133" s="28"/>
    </row>
    <row r="134" spans="1:12" ht="18" customHeight="1">
      <c r="A134" s="25"/>
      <c r="B134" s="25"/>
      <c r="C134" s="25"/>
      <c r="D134" s="25"/>
      <c r="E134" s="25"/>
      <c r="F134" s="25"/>
      <c r="G134" s="25"/>
      <c r="H134" s="25"/>
      <c r="I134" s="26" t="str">
        <f>IF(AND(F134&lt;&gt;"",G134&lt;&gt;""),F134*G134,"")</f>
        <v/>
      </c>
      <c r="J134" s="26" t="str">
        <f>IF(AND(F134&lt;&gt;"",H134&lt;&gt;""),F134*H134,"")</f>
        <v/>
      </c>
      <c r="K134" s="27" t="str">
        <f>IF(I134&gt;"",IF(I134&gt;0,(I134-J134)/I134,""),"")</f>
        <v/>
      </c>
      <c r="L134" s="25"/>
    </row>
    <row r="135" spans="1:12" ht="18" customHeight="1">
      <c r="A135" s="28"/>
      <c r="B135" s="28"/>
      <c r="C135" s="28"/>
      <c r="D135" s="28"/>
      <c r="E135" s="28"/>
      <c r="F135" s="28"/>
      <c r="G135" s="28"/>
      <c r="H135" s="28"/>
      <c r="I135" s="29" t="str">
        <f>IF(AND(F135&lt;&gt;"",G135&lt;&gt;""),F135*G135,"")</f>
        <v/>
      </c>
      <c r="J135" s="29" t="str">
        <f>IF(AND(F135&lt;&gt;"",H135&lt;&gt;""),F135*H135,"")</f>
        <v/>
      </c>
      <c r="K135" s="30" t="str">
        <f>IF(I135&gt;"",IF(I135&gt;0,(I135-J135)/I135,""),"")</f>
        <v/>
      </c>
      <c r="L135" s="28"/>
    </row>
    <row r="136" spans="1:12" ht="18" customHeight="1">
      <c r="A136" s="25"/>
      <c r="B136" s="25"/>
      <c r="C136" s="25"/>
      <c r="D136" s="25"/>
      <c r="E136" s="25"/>
      <c r="F136" s="25"/>
      <c r="G136" s="25"/>
      <c r="H136" s="25"/>
      <c r="I136" s="26" t="str">
        <f>IF(AND(F136&lt;&gt;"",G136&lt;&gt;""),F136*G136,"")</f>
        <v/>
      </c>
      <c r="J136" s="26" t="str">
        <f>IF(AND(F136&lt;&gt;"",H136&lt;&gt;""),F136*H136,"")</f>
        <v/>
      </c>
      <c r="K136" s="27" t="str">
        <f>IF(I136&gt;"",IF(I136&gt;0,(I136-J136)/I136,""),"")</f>
        <v/>
      </c>
      <c r="L136" s="25"/>
    </row>
    <row r="137" spans="1:12" ht="18" customHeight="1">
      <c r="A137" s="28"/>
      <c r="B137" s="28"/>
      <c r="C137" s="28"/>
      <c r="D137" s="28"/>
      <c r="E137" s="28"/>
      <c r="F137" s="28"/>
      <c r="G137" s="28"/>
      <c r="H137" s="28"/>
      <c r="I137" s="29" t="str">
        <f>IF(AND(F137&lt;&gt;"",G137&lt;&gt;""),F137*G137,"")</f>
        <v/>
      </c>
      <c r="J137" s="29" t="str">
        <f>IF(AND(F137&lt;&gt;"",H137&lt;&gt;""),F137*H137,"")</f>
        <v/>
      </c>
      <c r="K137" s="30" t="str">
        <f>IF(I137&gt;"",IF(I137&gt;0,(I137-J137)/I137,""),"")</f>
        <v/>
      </c>
      <c r="L137" s="28"/>
    </row>
    <row r="138" spans="1:12" ht="18" customHeight="1">
      <c r="A138" s="25"/>
      <c r="B138" s="25"/>
      <c r="C138" s="25"/>
      <c r="D138" s="25"/>
      <c r="E138" s="25"/>
      <c r="F138" s="25"/>
      <c r="G138" s="25"/>
      <c r="H138" s="25"/>
      <c r="I138" s="26" t="str">
        <f>IF(AND(F138&lt;&gt;"",G138&lt;&gt;""),F138*G138,"")</f>
        <v/>
      </c>
      <c r="J138" s="26" t="str">
        <f>IF(AND(F138&lt;&gt;"",H138&lt;&gt;""),F138*H138,"")</f>
        <v/>
      </c>
      <c r="K138" s="27" t="str">
        <f>IF(I138&gt;"",IF(I138&gt;0,(I138-J138)/I138,""),"")</f>
        <v/>
      </c>
      <c r="L138" s="25"/>
    </row>
    <row r="139" spans="1:12" ht="18" customHeight="1">
      <c r="A139" s="28"/>
      <c r="B139" s="28"/>
      <c r="C139" s="28"/>
      <c r="D139" s="28"/>
      <c r="E139" s="28"/>
      <c r="F139" s="28"/>
      <c r="G139" s="28"/>
      <c r="H139" s="28"/>
      <c r="I139" s="29" t="str">
        <f>IF(AND(F139&lt;&gt;"",G139&lt;&gt;""),F139*G139,"")</f>
        <v/>
      </c>
      <c r="J139" s="29" t="str">
        <f>IF(AND(F139&lt;&gt;"",H139&lt;&gt;""),F139*H139,"")</f>
        <v/>
      </c>
      <c r="K139" s="30" t="str">
        <f>IF(I139&gt;"",IF(I139&gt;0,(I139-J139)/I139,""),"")</f>
        <v/>
      </c>
      <c r="L139" s="28"/>
    </row>
    <row r="140" spans="1:12" ht="18" customHeight="1">
      <c r="A140" s="25"/>
      <c r="B140" s="25"/>
      <c r="C140" s="25"/>
      <c r="D140" s="25"/>
      <c r="E140" s="25"/>
      <c r="F140" s="25"/>
      <c r="G140" s="25"/>
      <c r="H140" s="25"/>
      <c r="I140" s="26" t="str">
        <f>IF(AND(F140&lt;&gt;"",G140&lt;&gt;""),F140*G140,"")</f>
        <v/>
      </c>
      <c r="J140" s="26" t="str">
        <f>IF(AND(F140&lt;&gt;"",H140&lt;&gt;""),F140*H140,"")</f>
        <v/>
      </c>
      <c r="K140" s="27" t="str">
        <f>IF(I140&gt;"",IF(I140&gt;0,(I140-J140)/I140,""),"")</f>
        <v/>
      </c>
      <c r="L140" s="25"/>
    </row>
    <row r="141" spans="1:12" ht="18" customHeight="1">
      <c r="A141" s="28"/>
      <c r="B141" s="28"/>
      <c r="C141" s="28"/>
      <c r="D141" s="28"/>
      <c r="E141" s="28"/>
      <c r="F141" s="28"/>
      <c r="G141" s="28"/>
      <c r="H141" s="28"/>
      <c r="I141" s="29" t="str">
        <f>IF(AND(F141&lt;&gt;"",G141&lt;&gt;""),F141*G141,"")</f>
        <v/>
      </c>
      <c r="J141" s="29" t="str">
        <f>IF(AND(F141&lt;&gt;"",H141&lt;&gt;""),F141*H141,"")</f>
        <v/>
      </c>
      <c r="K141" s="30" t="str">
        <f>IF(I141&gt;"",IF(I141&gt;0,(I141-J141)/I141,""),"")</f>
        <v/>
      </c>
      <c r="L141" s="28"/>
    </row>
    <row r="142" spans="1:12" ht="18" customHeight="1">
      <c r="A142" s="25"/>
      <c r="B142" s="25"/>
      <c r="C142" s="25"/>
      <c r="D142" s="25"/>
      <c r="E142" s="25"/>
      <c r="F142" s="25"/>
      <c r="G142" s="25"/>
      <c r="H142" s="25"/>
      <c r="I142" s="26" t="str">
        <f>IF(AND(F142&lt;&gt;"",G142&lt;&gt;""),F142*G142,"")</f>
        <v/>
      </c>
      <c r="J142" s="26" t="str">
        <f>IF(AND(F142&lt;&gt;"",H142&lt;&gt;""),F142*H142,"")</f>
        <v/>
      </c>
      <c r="K142" s="27" t="str">
        <f>IF(I142&gt;"",IF(I142&gt;0,(I142-J142)/I142,""),"")</f>
        <v/>
      </c>
      <c r="L142" s="25"/>
    </row>
    <row r="143" spans="1:12" ht="18" customHeight="1">
      <c r="A143" s="28"/>
      <c r="B143" s="28"/>
      <c r="C143" s="28"/>
      <c r="D143" s="28"/>
      <c r="E143" s="28"/>
      <c r="F143" s="28"/>
      <c r="G143" s="28"/>
      <c r="H143" s="28"/>
      <c r="I143" s="29" t="str">
        <f>IF(AND(F143&lt;&gt;"",G143&lt;&gt;""),F143*G143,"")</f>
        <v/>
      </c>
      <c r="J143" s="29" t="str">
        <f>IF(AND(F143&lt;&gt;"",H143&lt;&gt;""),F143*H143,"")</f>
        <v/>
      </c>
      <c r="K143" s="30" t="str">
        <f>IF(I143&gt;"",IF(I143&gt;0,(I143-J143)/I143,""),"")</f>
        <v/>
      </c>
      <c r="L143" s="28"/>
    </row>
    <row r="144" spans="1:12" ht="18" customHeight="1">
      <c r="A144" s="25"/>
      <c r="B144" s="25"/>
      <c r="C144" s="25"/>
      <c r="D144" s="25"/>
      <c r="E144" s="25"/>
      <c r="F144" s="25"/>
      <c r="G144" s="25"/>
      <c r="H144" s="25"/>
      <c r="I144" s="26" t="str">
        <f>IF(AND(F144&lt;&gt;"",G144&lt;&gt;""),F144*G144,"")</f>
        <v/>
      </c>
      <c r="J144" s="26" t="str">
        <f>IF(AND(F144&lt;&gt;"",H144&lt;&gt;""),F144*H144,"")</f>
        <v/>
      </c>
      <c r="K144" s="27" t="str">
        <f>IF(I144&gt;"",IF(I144&gt;0,(I144-J144)/I144,""),"")</f>
        <v/>
      </c>
      <c r="L144" s="25"/>
    </row>
    <row r="145" spans="1:12" ht="18" customHeight="1">
      <c r="A145" s="28"/>
      <c r="B145" s="28"/>
      <c r="C145" s="28"/>
      <c r="D145" s="28"/>
      <c r="E145" s="28"/>
      <c r="F145" s="28"/>
      <c r="G145" s="28"/>
      <c r="H145" s="28"/>
      <c r="I145" s="29" t="str">
        <f>IF(AND(F145&lt;&gt;"",G145&lt;&gt;""),F145*G145,"")</f>
        <v/>
      </c>
      <c r="J145" s="29" t="str">
        <f>IF(AND(F145&lt;&gt;"",H145&lt;&gt;""),F145*H145,"")</f>
        <v/>
      </c>
      <c r="K145" s="30" t="str">
        <f>IF(I145&gt;"",IF(I145&gt;0,(I145-J145)/I145,""),"")</f>
        <v/>
      </c>
      <c r="L145" s="28"/>
    </row>
    <row r="146" spans="1:12" ht="18" customHeight="1">
      <c r="A146" s="25"/>
      <c r="B146" s="25"/>
      <c r="C146" s="25"/>
      <c r="D146" s="25"/>
      <c r="E146" s="25"/>
      <c r="F146" s="25"/>
      <c r="G146" s="25"/>
      <c r="H146" s="25"/>
      <c r="I146" s="26" t="str">
        <f>IF(AND(F146&lt;&gt;"",G146&lt;&gt;""),F146*G146,"")</f>
        <v/>
      </c>
      <c r="J146" s="26" t="str">
        <f>IF(AND(F146&lt;&gt;"",H146&lt;&gt;""),F146*H146,"")</f>
        <v/>
      </c>
      <c r="K146" s="27" t="str">
        <f>IF(I146&gt;"",IF(I146&gt;0,(I146-J146)/I146,""),"")</f>
        <v/>
      </c>
      <c r="L146" s="25"/>
    </row>
    <row r="147" spans="1:12" ht="18" customHeight="1">
      <c r="A147" s="28"/>
      <c r="B147" s="28"/>
      <c r="C147" s="28"/>
      <c r="D147" s="28"/>
      <c r="E147" s="28"/>
      <c r="F147" s="28"/>
      <c r="G147" s="28"/>
      <c r="H147" s="28"/>
      <c r="I147" s="29" t="str">
        <f>IF(AND(F147&lt;&gt;"",G147&lt;&gt;""),F147*G147,"")</f>
        <v/>
      </c>
      <c r="J147" s="29" t="str">
        <f>IF(AND(F147&lt;&gt;"",H147&lt;&gt;""),F147*H147,"")</f>
        <v/>
      </c>
      <c r="K147" s="30" t="str">
        <f>IF(I147&gt;"",IF(I147&gt;0,(I147-J147)/I147,""),"")</f>
        <v/>
      </c>
      <c r="L147" s="28"/>
    </row>
    <row r="148" spans="1:12" ht="18" customHeight="1">
      <c r="A148" s="25"/>
      <c r="B148" s="25"/>
      <c r="C148" s="25"/>
      <c r="D148" s="25"/>
      <c r="E148" s="25"/>
      <c r="F148" s="25"/>
      <c r="G148" s="25"/>
      <c r="H148" s="25"/>
      <c r="I148" s="26" t="str">
        <f>IF(AND(F148&lt;&gt;"",G148&lt;&gt;""),F148*G148,"")</f>
        <v/>
      </c>
      <c r="J148" s="26" t="str">
        <f>IF(AND(F148&lt;&gt;"",H148&lt;&gt;""),F148*H148,"")</f>
        <v/>
      </c>
      <c r="K148" s="27" t="str">
        <f>IF(I148&gt;"",IF(I148&gt;0,(I148-J148)/I148,""),"")</f>
        <v/>
      </c>
      <c r="L148" s="25"/>
    </row>
    <row r="149" spans="1:12" ht="18" customHeight="1">
      <c r="A149" s="28"/>
      <c r="B149" s="28"/>
      <c r="C149" s="28"/>
      <c r="D149" s="28"/>
      <c r="E149" s="28"/>
      <c r="F149" s="28"/>
      <c r="G149" s="28"/>
      <c r="H149" s="28"/>
      <c r="I149" s="29" t="str">
        <f>IF(AND(F149&lt;&gt;"",G149&lt;&gt;""),F149*G149,"")</f>
        <v/>
      </c>
      <c r="J149" s="29" t="str">
        <f>IF(AND(F149&lt;&gt;"",H149&lt;&gt;""),F149*H149,"")</f>
        <v/>
      </c>
      <c r="K149" s="30" t="str">
        <f>IF(I149&gt;"",IF(I149&gt;0,(I149-J149)/I149,""),"")</f>
        <v/>
      </c>
      <c r="L149" s="28"/>
    </row>
    <row r="150" spans="1:12" ht="18" customHeight="1">
      <c r="A150" s="25"/>
      <c r="B150" s="25"/>
      <c r="C150" s="25"/>
      <c r="D150" s="25"/>
      <c r="E150" s="25"/>
      <c r="F150" s="25"/>
      <c r="G150" s="25"/>
      <c r="H150" s="25"/>
      <c r="I150" s="26" t="str">
        <f>IF(AND(F150&lt;&gt;"",G150&lt;&gt;""),F150*G150,"")</f>
        <v/>
      </c>
      <c r="J150" s="26" t="str">
        <f>IF(AND(F150&lt;&gt;"",H150&lt;&gt;""),F150*H150,"")</f>
        <v/>
      </c>
      <c r="K150" s="27" t="str">
        <f>IF(I150&gt;"",IF(I150&gt;0,(I150-J150)/I150,""),"")</f>
        <v/>
      </c>
      <c r="L150" s="25"/>
    </row>
    <row r="151" spans="1:12" ht="18" customHeight="1">
      <c r="A151" s="28"/>
      <c r="B151" s="28"/>
      <c r="C151" s="28"/>
      <c r="D151" s="28"/>
      <c r="E151" s="28"/>
      <c r="F151" s="28"/>
      <c r="G151" s="28"/>
      <c r="H151" s="28"/>
      <c r="I151" s="29" t="str">
        <f>IF(AND(F151&lt;&gt;"",G151&lt;&gt;""),F151*G151,"")</f>
        <v/>
      </c>
      <c r="J151" s="29" t="str">
        <f>IF(AND(F151&lt;&gt;"",H151&lt;&gt;""),F151*H151,"")</f>
        <v/>
      </c>
      <c r="K151" s="30" t="str">
        <f>IF(I151&gt;"",IF(I151&gt;0,(I151-J151)/I151,""),"")</f>
        <v/>
      </c>
      <c r="L151" s="28"/>
    </row>
    <row r="152" spans="1:12" ht="18" customHeight="1">
      <c r="A152" s="25"/>
      <c r="B152" s="25"/>
      <c r="C152" s="25"/>
      <c r="D152" s="25"/>
      <c r="E152" s="25"/>
      <c r="F152" s="25"/>
      <c r="G152" s="25"/>
      <c r="H152" s="25"/>
      <c r="I152" s="26" t="str">
        <f>IF(AND(F152&lt;&gt;"",G152&lt;&gt;""),F152*G152,"")</f>
        <v/>
      </c>
      <c r="J152" s="26" t="str">
        <f>IF(AND(F152&lt;&gt;"",H152&lt;&gt;""),F152*H152,"")</f>
        <v/>
      </c>
      <c r="K152" s="27" t="str">
        <f>IF(I152&gt;"",IF(I152&gt;0,(I152-J152)/I152,""),"")</f>
        <v/>
      </c>
      <c r="L152" s="25"/>
    </row>
    <row r="153" spans="1:12" ht="18" customHeight="1">
      <c r="A153" s="28"/>
      <c r="B153" s="28"/>
      <c r="C153" s="28"/>
      <c r="D153" s="28"/>
      <c r="E153" s="28"/>
      <c r="F153" s="28"/>
      <c r="G153" s="28"/>
      <c r="H153" s="28"/>
      <c r="I153" s="29" t="str">
        <f>IF(AND(F153&lt;&gt;"",G153&lt;&gt;""),F153*G153,"")</f>
        <v/>
      </c>
      <c r="J153" s="29" t="str">
        <f>IF(AND(F153&lt;&gt;"",H153&lt;&gt;""),F153*H153,"")</f>
        <v/>
      </c>
      <c r="K153" s="30" t="str">
        <f>IF(I153&gt;"",IF(I153&gt;0,(I153-J153)/I153,""),"")</f>
        <v/>
      </c>
      <c r="L153" s="28"/>
    </row>
    <row r="154" spans="1:12" ht="18" customHeight="1">
      <c r="A154" s="25"/>
      <c r="B154" s="25"/>
      <c r="C154" s="25"/>
      <c r="D154" s="25"/>
      <c r="E154" s="25"/>
      <c r="F154" s="25"/>
      <c r="G154" s="25"/>
      <c r="H154" s="25"/>
      <c r="I154" s="26" t="str">
        <f>IF(AND(F154&lt;&gt;"",G154&lt;&gt;""),F154*G154,"")</f>
        <v/>
      </c>
      <c r="J154" s="26" t="str">
        <f>IF(AND(F154&lt;&gt;"",H154&lt;&gt;""),F154*H154,"")</f>
        <v/>
      </c>
      <c r="K154" s="27" t="str">
        <f>IF(I154&gt;"",IF(I154&gt;0,(I154-J154)/I154,""),"")</f>
        <v/>
      </c>
      <c r="L154" s="25"/>
    </row>
    <row r="155" spans="1:12" ht="18" customHeight="1">
      <c r="A155" s="28"/>
      <c r="B155" s="28"/>
      <c r="C155" s="28"/>
      <c r="D155" s="28"/>
      <c r="E155" s="28"/>
      <c r="F155" s="28"/>
      <c r="G155" s="28"/>
      <c r="H155" s="28"/>
      <c r="I155" s="29" t="str">
        <f>IF(AND(F155&lt;&gt;"",G155&lt;&gt;""),F155*G155,"")</f>
        <v/>
      </c>
      <c r="J155" s="29" t="str">
        <f>IF(AND(F155&lt;&gt;"",H155&lt;&gt;""),F155*H155,"")</f>
        <v/>
      </c>
      <c r="K155" s="30" t="str">
        <f>IF(I155&gt;"",IF(I155&gt;0,(I155-J155)/I155,""),"")</f>
        <v/>
      </c>
      <c r="L155" s="28"/>
    </row>
    <row r="156" spans="1:12" ht="18" customHeight="1">
      <c r="A156" s="25"/>
      <c r="B156" s="25"/>
      <c r="C156" s="25"/>
      <c r="D156" s="25"/>
      <c r="E156" s="25"/>
      <c r="F156" s="25"/>
      <c r="G156" s="25"/>
      <c r="H156" s="25"/>
      <c r="I156" s="26" t="str">
        <f>IF(AND(F156&lt;&gt;"",G156&lt;&gt;""),F156*G156,"")</f>
        <v/>
      </c>
      <c r="J156" s="26" t="str">
        <f>IF(AND(F156&lt;&gt;"",H156&lt;&gt;""),F156*H156,"")</f>
        <v/>
      </c>
      <c r="K156" s="27" t="str">
        <f>IF(I156&gt;"",IF(I156&gt;0,(I156-J156)/I156,""),"")</f>
        <v/>
      </c>
      <c r="L156" s="25"/>
    </row>
    <row r="157" spans="1:12" ht="18" customHeight="1">
      <c r="A157" s="28"/>
      <c r="B157" s="28"/>
      <c r="C157" s="28"/>
      <c r="D157" s="28"/>
      <c r="E157" s="28"/>
      <c r="F157" s="28"/>
      <c r="G157" s="28"/>
      <c r="H157" s="28"/>
      <c r="I157" s="29" t="str">
        <f>IF(AND(F157&lt;&gt;"",G157&lt;&gt;""),F157*G157,"")</f>
        <v/>
      </c>
      <c r="J157" s="29" t="str">
        <f>IF(AND(F157&lt;&gt;"",H157&lt;&gt;""),F157*H157,"")</f>
        <v/>
      </c>
      <c r="K157" s="30" t="str">
        <f>IF(I157&gt;"",IF(I157&gt;0,(I157-J157)/I157,""),"")</f>
        <v/>
      </c>
      <c r="L157" s="28"/>
    </row>
    <row r="158" spans="1:12" ht="18" customHeight="1">
      <c r="A158" s="25"/>
      <c r="B158" s="25"/>
      <c r="C158" s="25"/>
      <c r="D158" s="25"/>
      <c r="E158" s="25"/>
      <c r="F158" s="25"/>
      <c r="G158" s="25"/>
      <c r="H158" s="25"/>
      <c r="I158" s="26" t="str">
        <f>IF(AND(F158&lt;&gt;"",G158&lt;&gt;""),F158*G158,"")</f>
        <v/>
      </c>
      <c r="J158" s="26" t="str">
        <f>IF(AND(F158&lt;&gt;"",H158&lt;&gt;""),F158*H158,"")</f>
        <v/>
      </c>
      <c r="K158" s="27" t="str">
        <f>IF(I158&gt;"",IF(I158&gt;0,(I158-J158)/I158,""),"")</f>
        <v/>
      </c>
      <c r="L158" s="25"/>
    </row>
    <row r="159" spans="1:12" ht="18" customHeight="1">
      <c r="A159" s="28"/>
      <c r="B159" s="28"/>
      <c r="C159" s="28"/>
      <c r="D159" s="28"/>
      <c r="E159" s="28"/>
      <c r="F159" s="28"/>
      <c r="G159" s="28"/>
      <c r="H159" s="28"/>
      <c r="I159" s="29" t="str">
        <f>IF(AND(F159&lt;&gt;"",G159&lt;&gt;""),F159*G159,"")</f>
        <v/>
      </c>
      <c r="J159" s="29" t="str">
        <f>IF(AND(F159&lt;&gt;"",H159&lt;&gt;""),F159*H159,"")</f>
        <v/>
      </c>
      <c r="K159" s="30" t="str">
        <f>IF(I159&gt;"",IF(I159&gt;0,(I159-J159)/I159,""),"")</f>
        <v/>
      </c>
      <c r="L159" s="28"/>
    </row>
    <row r="160" spans="1:12" ht="18" customHeight="1">
      <c r="A160" s="25"/>
      <c r="B160" s="25"/>
      <c r="C160" s="25"/>
      <c r="D160" s="25"/>
      <c r="E160" s="25"/>
      <c r="F160" s="25"/>
      <c r="G160" s="25"/>
      <c r="H160" s="25"/>
      <c r="I160" s="26" t="str">
        <f>IF(AND(F160&lt;&gt;"",G160&lt;&gt;""),F160*G160,"")</f>
        <v/>
      </c>
      <c r="J160" s="26" t="str">
        <f>IF(AND(F160&lt;&gt;"",H160&lt;&gt;""),F160*H160,"")</f>
        <v/>
      </c>
      <c r="K160" s="27" t="str">
        <f>IF(I160&gt;"",IF(I160&gt;0,(I160-J160)/I160,""),"")</f>
        <v/>
      </c>
      <c r="L160" s="25"/>
    </row>
    <row r="161" spans="1:12" ht="18" customHeight="1">
      <c r="A161" s="28"/>
      <c r="B161" s="28"/>
      <c r="C161" s="28"/>
      <c r="D161" s="28"/>
      <c r="E161" s="28"/>
      <c r="F161" s="28"/>
      <c r="G161" s="28"/>
      <c r="H161" s="28"/>
      <c r="I161" s="29" t="str">
        <f>IF(AND(F161&lt;&gt;"",G161&lt;&gt;""),F161*G161,"")</f>
        <v/>
      </c>
      <c r="J161" s="29" t="str">
        <f>IF(AND(F161&lt;&gt;"",H161&lt;&gt;""),F161*H161,"")</f>
        <v/>
      </c>
      <c r="K161" s="30" t="str">
        <f>IF(I161&gt;"",IF(I161&gt;0,(I161-J161)/I161,""),"")</f>
        <v/>
      </c>
      <c r="L161" s="28"/>
    </row>
    <row r="162" spans="1:12" ht="18" customHeight="1">
      <c r="A162" s="25"/>
      <c r="B162" s="25"/>
      <c r="C162" s="25"/>
      <c r="D162" s="25"/>
      <c r="E162" s="25"/>
      <c r="F162" s="25"/>
      <c r="G162" s="25"/>
      <c r="H162" s="25"/>
      <c r="I162" s="26" t="str">
        <f>IF(AND(F162&lt;&gt;"",G162&lt;&gt;""),F162*G162,"")</f>
        <v/>
      </c>
      <c r="J162" s="26" t="str">
        <f>IF(AND(F162&lt;&gt;"",H162&lt;&gt;""),F162*H162,"")</f>
        <v/>
      </c>
      <c r="K162" s="27" t="str">
        <f>IF(I162&gt;"",IF(I162&gt;0,(I162-J162)/I162,""),"")</f>
        <v/>
      </c>
      <c r="L162" s="25"/>
    </row>
    <row r="163" spans="1:12" ht="18" customHeight="1">
      <c r="A163" s="28"/>
      <c r="B163" s="28"/>
      <c r="C163" s="28"/>
      <c r="D163" s="28"/>
      <c r="E163" s="28"/>
      <c r="F163" s="28"/>
      <c r="G163" s="28"/>
      <c r="H163" s="28"/>
      <c r="I163" s="29" t="str">
        <f>IF(AND(F163&lt;&gt;"",G163&lt;&gt;""),F163*G163,"")</f>
        <v/>
      </c>
      <c r="J163" s="29" t="str">
        <f>IF(AND(F163&lt;&gt;"",H163&lt;&gt;""),F163*H163,"")</f>
        <v/>
      </c>
      <c r="K163" s="30" t="str">
        <f>IF(I163&gt;"",IF(I163&gt;0,(I163-J163)/I163,""),"")</f>
        <v/>
      </c>
      <c r="L163" s="28"/>
    </row>
    <row r="164" spans="1:12" ht="18" customHeight="1">
      <c r="A164" s="25"/>
      <c r="B164" s="25"/>
      <c r="C164" s="25"/>
      <c r="D164" s="25"/>
      <c r="E164" s="25"/>
      <c r="F164" s="25"/>
      <c r="G164" s="25"/>
      <c r="H164" s="25"/>
      <c r="I164" s="26" t="str">
        <f>IF(AND(F164&lt;&gt;"",G164&lt;&gt;""),F164*G164,"")</f>
        <v/>
      </c>
      <c r="J164" s="26" t="str">
        <f>IF(AND(F164&lt;&gt;"",H164&lt;&gt;""),F164*H164,"")</f>
        <v/>
      </c>
      <c r="K164" s="27" t="str">
        <f>IF(I164&gt;"",IF(I164&gt;0,(I164-J164)/I164,""),"")</f>
        <v/>
      </c>
      <c r="L164" s="25"/>
    </row>
    <row r="165" spans="1:12" ht="18" customHeight="1">
      <c r="A165" s="28"/>
      <c r="B165" s="28"/>
      <c r="C165" s="28"/>
      <c r="D165" s="28"/>
      <c r="E165" s="28"/>
      <c r="F165" s="28"/>
      <c r="G165" s="28"/>
      <c r="H165" s="28"/>
      <c r="I165" s="29" t="str">
        <f>IF(AND(F165&lt;&gt;"",G165&lt;&gt;""),F165*G165,"")</f>
        <v/>
      </c>
      <c r="J165" s="29" t="str">
        <f>IF(AND(F165&lt;&gt;"",H165&lt;&gt;""),F165*H165,"")</f>
        <v/>
      </c>
      <c r="K165" s="30" t="str">
        <f>IF(I165&gt;"",IF(I165&gt;0,(I165-J165)/I165,""),"")</f>
        <v/>
      </c>
      <c r="L165" s="28"/>
    </row>
    <row r="166" spans="1:12" ht="18" customHeight="1">
      <c r="A166" s="25"/>
      <c r="B166" s="25"/>
      <c r="C166" s="25"/>
      <c r="D166" s="25"/>
      <c r="E166" s="25"/>
      <c r="F166" s="25"/>
      <c r="G166" s="25"/>
      <c r="H166" s="25"/>
      <c r="I166" s="26" t="str">
        <f>IF(AND(F166&lt;&gt;"",G166&lt;&gt;""),F166*G166,"")</f>
        <v/>
      </c>
      <c r="J166" s="26" t="str">
        <f>IF(AND(F166&lt;&gt;"",H166&lt;&gt;""),F166*H166,"")</f>
        <v/>
      </c>
      <c r="K166" s="27" t="str">
        <f>IF(I166&gt;"",IF(I166&gt;0,(I166-J166)/I166,""),"")</f>
        <v/>
      </c>
      <c r="L166" s="25"/>
    </row>
    <row r="167" spans="1:12" ht="18" customHeight="1">
      <c r="A167" s="28"/>
      <c r="B167" s="28"/>
      <c r="C167" s="28"/>
      <c r="D167" s="28"/>
      <c r="E167" s="28"/>
      <c r="F167" s="28"/>
      <c r="G167" s="28"/>
      <c r="H167" s="28"/>
      <c r="I167" s="29" t="str">
        <f>IF(AND(F167&lt;&gt;"",G167&lt;&gt;""),F167*G167,"")</f>
        <v/>
      </c>
      <c r="J167" s="29" t="str">
        <f>IF(AND(F167&lt;&gt;"",H167&lt;&gt;""),F167*H167,"")</f>
        <v/>
      </c>
      <c r="K167" s="30" t="str">
        <f>IF(I167&gt;"",IF(I167&gt;0,(I167-J167)/I167,""),"")</f>
        <v/>
      </c>
      <c r="L167" s="28"/>
    </row>
    <row r="168" spans="1:12" ht="18" customHeight="1">
      <c r="A168" s="25"/>
      <c r="B168" s="25"/>
      <c r="C168" s="25"/>
      <c r="D168" s="25"/>
      <c r="E168" s="25"/>
      <c r="F168" s="25"/>
      <c r="G168" s="25"/>
      <c r="H168" s="25"/>
      <c r="I168" s="26" t="str">
        <f>IF(AND(F168&lt;&gt;"",G168&lt;&gt;""),F168*G168,"")</f>
        <v/>
      </c>
      <c r="J168" s="26" t="str">
        <f>IF(AND(F168&lt;&gt;"",H168&lt;&gt;""),F168*H168,"")</f>
        <v/>
      </c>
      <c r="K168" s="27" t="str">
        <f>IF(I168&gt;"",IF(I168&gt;0,(I168-J168)/I168,""),"")</f>
        <v/>
      </c>
      <c r="L168" s="25"/>
    </row>
    <row r="169" spans="1:12" ht="18" customHeight="1">
      <c r="A169" s="28"/>
      <c r="B169" s="28"/>
      <c r="C169" s="28"/>
      <c r="D169" s="28"/>
      <c r="E169" s="28"/>
      <c r="F169" s="28"/>
      <c r="G169" s="28"/>
      <c r="H169" s="28"/>
      <c r="I169" s="29" t="str">
        <f>IF(AND(F169&lt;&gt;"",G169&lt;&gt;""),F169*G169,"")</f>
        <v/>
      </c>
      <c r="J169" s="29" t="str">
        <f>IF(AND(F169&lt;&gt;"",H169&lt;&gt;""),F169*H169,"")</f>
        <v/>
      </c>
      <c r="K169" s="30" t="str">
        <f>IF(I169&gt;"",IF(I169&gt;0,(I169-J169)/I169,""),"")</f>
        <v/>
      </c>
      <c r="L169" s="28"/>
    </row>
    <row r="170" spans="1:12" ht="18" customHeight="1">
      <c r="A170" s="25"/>
      <c r="B170" s="25"/>
      <c r="C170" s="25"/>
      <c r="D170" s="25"/>
      <c r="E170" s="25"/>
      <c r="F170" s="25"/>
      <c r="G170" s="25"/>
      <c r="H170" s="25"/>
      <c r="I170" s="26" t="str">
        <f>IF(AND(F170&lt;&gt;"",G170&lt;&gt;""),F170*G170,"")</f>
        <v/>
      </c>
      <c r="J170" s="26" t="str">
        <f>IF(AND(F170&lt;&gt;"",H170&lt;&gt;""),F170*H170,"")</f>
        <v/>
      </c>
      <c r="K170" s="27" t="str">
        <f>IF(I170&gt;"",IF(I170&gt;0,(I170-J170)/I170,""),"")</f>
        <v/>
      </c>
      <c r="L170" s="25"/>
    </row>
    <row r="171" spans="1:12" ht="18" customHeight="1">
      <c r="A171" s="28"/>
      <c r="B171" s="28"/>
      <c r="C171" s="28"/>
      <c r="D171" s="28"/>
      <c r="E171" s="28"/>
      <c r="F171" s="28"/>
      <c r="G171" s="28"/>
      <c r="H171" s="28"/>
      <c r="I171" s="29" t="str">
        <f>IF(AND(F171&lt;&gt;"",G171&lt;&gt;""),F171*G171,"")</f>
        <v/>
      </c>
      <c r="J171" s="29" t="str">
        <f>IF(AND(F171&lt;&gt;"",H171&lt;&gt;""),F171*H171,"")</f>
        <v/>
      </c>
      <c r="K171" s="30" t="str">
        <f>IF(I171&gt;"",IF(I171&gt;0,(I171-J171)/I171,""),"")</f>
        <v/>
      </c>
      <c r="L171" s="28"/>
    </row>
    <row r="172" spans="1:12" ht="18" customHeight="1">
      <c r="A172" s="25"/>
      <c r="B172" s="25"/>
      <c r="C172" s="25"/>
      <c r="D172" s="25"/>
      <c r="E172" s="25"/>
      <c r="F172" s="25"/>
      <c r="G172" s="25"/>
      <c r="H172" s="25"/>
      <c r="I172" s="26" t="str">
        <f>IF(AND(F172&lt;&gt;"",G172&lt;&gt;""),F172*G172,"")</f>
        <v/>
      </c>
      <c r="J172" s="26" t="str">
        <f>IF(AND(F172&lt;&gt;"",H172&lt;&gt;""),F172*H172,"")</f>
        <v/>
      </c>
      <c r="K172" s="27" t="str">
        <f>IF(I172&gt;"",IF(I172&gt;0,(I172-J172)/I172,""),"")</f>
        <v/>
      </c>
      <c r="L172" s="25"/>
    </row>
    <row r="173" spans="1:12" ht="18" customHeight="1">
      <c r="A173" s="28"/>
      <c r="B173" s="28"/>
      <c r="C173" s="28"/>
      <c r="D173" s="28"/>
      <c r="E173" s="28"/>
      <c r="F173" s="28"/>
      <c r="G173" s="28"/>
      <c r="H173" s="28"/>
      <c r="I173" s="29" t="str">
        <f>IF(AND(F173&lt;&gt;"",G173&lt;&gt;""),F173*G173,"")</f>
        <v/>
      </c>
      <c r="J173" s="29" t="str">
        <f>IF(AND(F173&lt;&gt;"",H173&lt;&gt;""),F173*H173,"")</f>
        <v/>
      </c>
      <c r="K173" s="30" t="str">
        <f>IF(I173&gt;"",IF(I173&gt;0,(I173-J173)/I173,""),"")</f>
        <v/>
      </c>
      <c r="L173" s="28"/>
    </row>
    <row r="174" spans="1:12" ht="18" customHeight="1">
      <c r="A174" s="25"/>
      <c r="B174" s="25"/>
      <c r="C174" s="25"/>
      <c r="D174" s="25"/>
      <c r="E174" s="25"/>
      <c r="F174" s="25"/>
      <c r="G174" s="25"/>
      <c r="H174" s="25"/>
      <c r="I174" s="26" t="str">
        <f>IF(AND(F174&lt;&gt;"",G174&lt;&gt;""),F174*G174,"")</f>
        <v/>
      </c>
      <c r="J174" s="26" t="str">
        <f>IF(AND(F174&lt;&gt;"",H174&lt;&gt;""),F174*H174,"")</f>
        <v/>
      </c>
      <c r="K174" s="27" t="str">
        <f>IF(I174&gt;"",IF(I174&gt;0,(I174-J174)/I174,""),"")</f>
        <v/>
      </c>
      <c r="L174" s="25"/>
    </row>
    <row r="175" spans="1:12" ht="18" customHeight="1">
      <c r="A175" s="28"/>
      <c r="B175" s="28"/>
      <c r="C175" s="28"/>
      <c r="D175" s="28"/>
      <c r="E175" s="28"/>
      <c r="F175" s="28"/>
      <c r="G175" s="28"/>
      <c r="H175" s="28"/>
      <c r="I175" s="29" t="str">
        <f>IF(AND(F175&lt;&gt;"",G175&lt;&gt;""),F175*G175,"")</f>
        <v/>
      </c>
      <c r="J175" s="29" t="str">
        <f>IF(AND(F175&lt;&gt;"",H175&lt;&gt;""),F175*H175,"")</f>
        <v/>
      </c>
      <c r="K175" s="30" t="str">
        <f>IF(I175&gt;"",IF(I175&gt;0,(I175-J175)/I175,""),"")</f>
        <v/>
      </c>
      <c r="L175" s="28"/>
    </row>
    <row r="176" spans="1:12" ht="18" customHeight="1">
      <c r="A176" s="25"/>
      <c r="B176" s="25"/>
      <c r="C176" s="25"/>
      <c r="D176" s="25"/>
      <c r="E176" s="25"/>
      <c r="F176" s="25"/>
      <c r="G176" s="25"/>
      <c r="H176" s="25"/>
      <c r="I176" s="26" t="str">
        <f>IF(AND(F176&lt;&gt;"",G176&lt;&gt;""),F176*G176,"")</f>
        <v/>
      </c>
      <c r="J176" s="26" t="str">
        <f>IF(AND(F176&lt;&gt;"",H176&lt;&gt;""),F176*H176,"")</f>
        <v/>
      </c>
      <c r="K176" s="27" t="str">
        <f>IF(I176&gt;"",IF(I176&gt;0,(I176-J176)/I176,""),"")</f>
        <v/>
      </c>
      <c r="L176" s="25"/>
    </row>
    <row r="177" spans="1:12" ht="18" customHeight="1">
      <c r="A177" s="28"/>
      <c r="B177" s="28"/>
      <c r="C177" s="28"/>
      <c r="D177" s="28"/>
      <c r="E177" s="28"/>
      <c r="F177" s="28"/>
      <c r="G177" s="28"/>
      <c r="H177" s="28"/>
      <c r="I177" s="29" t="str">
        <f>IF(AND(F177&lt;&gt;"",G177&lt;&gt;""),F177*G177,"")</f>
        <v/>
      </c>
      <c r="J177" s="29" t="str">
        <f>IF(AND(F177&lt;&gt;"",H177&lt;&gt;""),F177*H177,"")</f>
        <v/>
      </c>
      <c r="K177" s="30" t="str">
        <f>IF(I177&gt;"",IF(I177&gt;0,(I177-J177)/I177,""),"")</f>
        <v/>
      </c>
      <c r="L177" s="28"/>
    </row>
    <row r="178" spans="1:12" ht="18" customHeight="1">
      <c r="A178" s="25"/>
      <c r="B178" s="25"/>
      <c r="C178" s="25"/>
      <c r="D178" s="25"/>
      <c r="E178" s="25"/>
      <c r="F178" s="25"/>
      <c r="G178" s="25"/>
      <c r="H178" s="25"/>
      <c r="I178" s="26" t="str">
        <f>IF(AND(F178&lt;&gt;"",G178&lt;&gt;""),F178*G178,"")</f>
        <v/>
      </c>
      <c r="J178" s="26" t="str">
        <f>IF(AND(F178&lt;&gt;"",H178&lt;&gt;""),F178*H178,"")</f>
        <v/>
      </c>
      <c r="K178" s="27" t="str">
        <f>IF(I178&gt;"",IF(I178&gt;0,(I178-J178)/I178,""),"")</f>
        <v/>
      </c>
      <c r="L178" s="25"/>
    </row>
    <row r="179" spans="1:12" ht="18" customHeight="1">
      <c r="A179" s="28"/>
      <c r="B179" s="28"/>
      <c r="C179" s="28"/>
      <c r="D179" s="28"/>
      <c r="E179" s="28"/>
      <c r="F179" s="28"/>
      <c r="G179" s="28"/>
      <c r="H179" s="28"/>
      <c r="I179" s="29" t="str">
        <f>IF(AND(F179&lt;&gt;"",G179&lt;&gt;""),F179*G179,"")</f>
        <v/>
      </c>
      <c r="J179" s="29" t="str">
        <f>IF(AND(F179&lt;&gt;"",H179&lt;&gt;""),F179*H179,"")</f>
        <v/>
      </c>
      <c r="K179" s="30" t="str">
        <f>IF(I179&gt;"",IF(I179&gt;0,(I179-J179)/I179,""),"")</f>
        <v/>
      </c>
      <c r="L179" s="28"/>
    </row>
    <row r="180" spans="1:12" ht="18" customHeight="1">
      <c r="A180" s="25"/>
      <c r="B180" s="25"/>
      <c r="C180" s="25"/>
      <c r="D180" s="25"/>
      <c r="E180" s="25"/>
      <c r="F180" s="25"/>
      <c r="G180" s="25"/>
      <c r="H180" s="25"/>
      <c r="I180" s="26" t="str">
        <f>IF(AND(F180&lt;&gt;"",G180&lt;&gt;""),F180*G180,"")</f>
        <v/>
      </c>
      <c r="J180" s="26" t="str">
        <f>IF(AND(F180&lt;&gt;"",H180&lt;&gt;""),F180*H180,"")</f>
        <v/>
      </c>
      <c r="K180" s="27" t="str">
        <f>IF(I180&gt;"",IF(I180&gt;0,(I180-J180)/I180,""),"")</f>
        <v/>
      </c>
      <c r="L180" s="25"/>
    </row>
    <row r="181" spans="1:12" ht="18" customHeight="1">
      <c r="A181" s="28"/>
      <c r="B181" s="28"/>
      <c r="C181" s="28"/>
      <c r="D181" s="28"/>
      <c r="E181" s="28"/>
      <c r="F181" s="28"/>
      <c r="G181" s="28"/>
      <c r="H181" s="28"/>
      <c r="I181" s="29" t="str">
        <f>IF(AND(F181&lt;&gt;"",G181&lt;&gt;""),F181*G181,"")</f>
        <v/>
      </c>
      <c r="J181" s="29" t="str">
        <f>IF(AND(F181&lt;&gt;"",H181&lt;&gt;""),F181*H181,"")</f>
        <v/>
      </c>
      <c r="K181" s="30" t="str">
        <f>IF(I181&gt;"",IF(I181&gt;0,(I181-J181)/I181,""),"")</f>
        <v/>
      </c>
      <c r="L181" s="28"/>
    </row>
    <row r="182" spans="1:12" ht="18" customHeight="1">
      <c r="A182" s="25"/>
      <c r="B182" s="25"/>
      <c r="C182" s="25"/>
      <c r="D182" s="25"/>
      <c r="E182" s="25"/>
      <c r="F182" s="25"/>
      <c r="G182" s="25"/>
      <c r="H182" s="25"/>
      <c r="I182" s="26" t="str">
        <f>IF(AND(F182&lt;&gt;"",G182&lt;&gt;""),F182*G182,"")</f>
        <v/>
      </c>
      <c r="J182" s="26" t="str">
        <f>IF(AND(F182&lt;&gt;"",H182&lt;&gt;""),F182*H182,"")</f>
        <v/>
      </c>
      <c r="K182" s="27" t="str">
        <f>IF(I182&gt;"",IF(I182&gt;0,(I182-J182)/I182,""),"")</f>
        <v/>
      </c>
      <c r="L182" s="25"/>
    </row>
    <row r="183" spans="1:12" ht="18" customHeight="1">
      <c r="A183" s="28"/>
      <c r="B183" s="28"/>
      <c r="C183" s="28"/>
      <c r="D183" s="28"/>
      <c r="E183" s="28"/>
      <c r="F183" s="28"/>
      <c r="G183" s="28"/>
      <c r="H183" s="28"/>
      <c r="I183" s="29" t="str">
        <f>IF(AND(F183&lt;&gt;"",G183&lt;&gt;""),F183*G183,"")</f>
        <v/>
      </c>
      <c r="J183" s="29" t="str">
        <f>IF(AND(F183&lt;&gt;"",H183&lt;&gt;""),F183*H183,"")</f>
        <v/>
      </c>
      <c r="K183" s="30" t="str">
        <f>IF(I183&gt;"",IF(I183&gt;0,(I183-J183)/I183,""),"")</f>
        <v/>
      </c>
      <c r="L183" s="28"/>
    </row>
    <row r="184" spans="1:12" ht="18" customHeight="1">
      <c r="A184" s="25"/>
      <c r="B184" s="25"/>
      <c r="C184" s="25"/>
      <c r="D184" s="25"/>
      <c r="E184" s="25"/>
      <c r="F184" s="25"/>
      <c r="G184" s="25"/>
      <c r="H184" s="25"/>
      <c r="I184" s="26" t="str">
        <f>IF(AND(F184&lt;&gt;"",G184&lt;&gt;""),F184*G184,"")</f>
        <v/>
      </c>
      <c r="J184" s="26" t="str">
        <f>IF(AND(F184&lt;&gt;"",H184&lt;&gt;""),F184*H184,"")</f>
        <v/>
      </c>
      <c r="K184" s="27" t="str">
        <f>IF(I184&gt;"",IF(I184&gt;0,(I184-J184)/I184,""),"")</f>
        <v/>
      </c>
      <c r="L184" s="25"/>
    </row>
    <row r="185" spans="1:12" ht="18" customHeight="1">
      <c r="A185" s="28"/>
      <c r="B185" s="28"/>
      <c r="C185" s="28"/>
      <c r="D185" s="28"/>
      <c r="E185" s="28"/>
      <c r="F185" s="28"/>
      <c r="G185" s="28"/>
      <c r="H185" s="28"/>
      <c r="I185" s="29" t="str">
        <f>IF(AND(F185&lt;&gt;"",G185&lt;&gt;""),F185*G185,"")</f>
        <v/>
      </c>
      <c r="J185" s="29" t="str">
        <f>IF(AND(F185&lt;&gt;"",H185&lt;&gt;""),F185*H185,"")</f>
        <v/>
      </c>
      <c r="K185" s="30" t="str">
        <f>IF(I185&gt;"",IF(I185&gt;0,(I185-J185)/I185,""),"")</f>
        <v/>
      </c>
      <c r="L185" s="28"/>
    </row>
    <row r="186" spans="1:12" ht="18" customHeight="1">
      <c r="A186" s="25"/>
      <c r="B186" s="25"/>
      <c r="C186" s="25"/>
      <c r="D186" s="25"/>
      <c r="E186" s="25"/>
      <c r="F186" s="25"/>
      <c r="G186" s="25"/>
      <c r="H186" s="25"/>
      <c r="I186" s="26" t="str">
        <f>IF(AND(F186&lt;&gt;"",G186&lt;&gt;""),F186*G186,"")</f>
        <v/>
      </c>
      <c r="J186" s="26" t="str">
        <f>IF(AND(F186&lt;&gt;"",H186&lt;&gt;""),F186*H186,"")</f>
        <v/>
      </c>
      <c r="K186" s="27" t="str">
        <f>IF(I186&gt;"",IF(I186&gt;0,(I186-J186)/I186,""),"")</f>
        <v/>
      </c>
      <c r="L186" s="25"/>
    </row>
    <row r="187" spans="1:12" ht="18" customHeight="1">
      <c r="A187" s="28"/>
      <c r="B187" s="28"/>
      <c r="C187" s="28"/>
      <c r="D187" s="28"/>
      <c r="E187" s="28"/>
      <c r="F187" s="28"/>
      <c r="G187" s="28"/>
      <c r="H187" s="28"/>
      <c r="I187" s="29" t="str">
        <f>IF(AND(F187&lt;&gt;"",G187&lt;&gt;""),F187*G187,"")</f>
        <v/>
      </c>
      <c r="J187" s="29" t="str">
        <f>IF(AND(F187&lt;&gt;"",H187&lt;&gt;""),F187*H187,"")</f>
        <v/>
      </c>
      <c r="K187" s="30" t="str">
        <f>IF(I187&gt;"",IF(I187&gt;0,(I187-J187)/I187,""),"")</f>
        <v/>
      </c>
      <c r="L187" s="28"/>
    </row>
    <row r="188" spans="1:12" ht="18" customHeight="1">
      <c r="A188" s="25"/>
      <c r="B188" s="25"/>
      <c r="C188" s="25"/>
      <c r="D188" s="25"/>
      <c r="E188" s="25"/>
      <c r="F188" s="25"/>
      <c r="G188" s="25"/>
      <c r="H188" s="25"/>
      <c r="I188" s="26" t="str">
        <f>IF(AND(F188&lt;&gt;"",G188&lt;&gt;""),F188*G188,"")</f>
        <v/>
      </c>
      <c r="J188" s="26" t="str">
        <f>IF(AND(F188&lt;&gt;"",H188&lt;&gt;""),F188*H188,"")</f>
        <v/>
      </c>
      <c r="K188" s="27" t="str">
        <f>IF(I188&gt;"",IF(I188&gt;0,(I188-J188)/I188,""),"")</f>
        <v/>
      </c>
      <c r="L188" s="25"/>
    </row>
    <row r="189" spans="1:12" ht="18" customHeight="1">
      <c r="A189" s="28"/>
      <c r="B189" s="28"/>
      <c r="C189" s="28"/>
      <c r="D189" s="28"/>
      <c r="E189" s="28"/>
      <c r="F189" s="28"/>
      <c r="G189" s="28"/>
      <c r="H189" s="28"/>
      <c r="I189" s="29" t="str">
        <f>IF(AND(F189&lt;&gt;"",G189&lt;&gt;""),F189*G189,"")</f>
        <v/>
      </c>
      <c r="J189" s="29" t="str">
        <f>IF(AND(F189&lt;&gt;"",H189&lt;&gt;""),F189*H189,"")</f>
        <v/>
      </c>
      <c r="K189" s="30" t="str">
        <f>IF(I189&gt;"",IF(I189&gt;0,(I189-J189)/I189,""),"")</f>
        <v/>
      </c>
      <c r="L189" s="28"/>
    </row>
    <row r="190" spans="1:12" ht="18" customHeight="1">
      <c r="A190" s="25"/>
      <c r="B190" s="25"/>
      <c r="C190" s="25"/>
      <c r="D190" s="25"/>
      <c r="E190" s="25"/>
      <c r="F190" s="25"/>
      <c r="G190" s="25"/>
      <c r="H190" s="25"/>
      <c r="I190" s="26" t="str">
        <f>IF(AND(F190&lt;&gt;"",G190&lt;&gt;""),F190*G190,"")</f>
        <v/>
      </c>
      <c r="J190" s="26" t="str">
        <f>IF(AND(F190&lt;&gt;"",H190&lt;&gt;""),F190*H190,"")</f>
        <v/>
      </c>
      <c r="K190" s="27" t="str">
        <f>IF(I190&gt;"",IF(I190&gt;0,(I190-J190)/I190,""),"")</f>
        <v/>
      </c>
      <c r="L190" s="25"/>
    </row>
    <row r="191" spans="1:12" ht="18" customHeight="1">
      <c r="A191" s="28"/>
      <c r="B191" s="28"/>
      <c r="C191" s="28"/>
      <c r="D191" s="28"/>
      <c r="E191" s="28"/>
      <c r="F191" s="28"/>
      <c r="G191" s="28"/>
      <c r="H191" s="28"/>
      <c r="I191" s="29" t="str">
        <f>IF(AND(F191&lt;&gt;"",G191&lt;&gt;""),F191*G191,"")</f>
        <v/>
      </c>
      <c r="J191" s="29" t="str">
        <f>IF(AND(F191&lt;&gt;"",H191&lt;&gt;""),F191*H191,"")</f>
        <v/>
      </c>
      <c r="K191" s="30" t="str">
        <f>IF(I191&gt;"",IF(I191&gt;0,(I191-J191)/I191,""),"")</f>
        <v/>
      </c>
      <c r="L191" s="28"/>
    </row>
    <row r="192" spans="1:12" ht="18" customHeight="1">
      <c r="A192" s="25"/>
      <c r="B192" s="25"/>
      <c r="C192" s="25"/>
      <c r="D192" s="25"/>
      <c r="E192" s="25"/>
      <c r="F192" s="25"/>
      <c r="G192" s="25"/>
      <c r="H192" s="25"/>
      <c r="I192" s="26" t="str">
        <f>IF(AND(F192&lt;&gt;"",G192&lt;&gt;""),F192*G192,"")</f>
        <v/>
      </c>
      <c r="J192" s="26" t="str">
        <f>IF(AND(F192&lt;&gt;"",H192&lt;&gt;""),F192*H192,"")</f>
        <v/>
      </c>
      <c r="K192" s="27" t="str">
        <f>IF(I192&gt;"",IF(I192&gt;0,(I192-J192)/I192,""),"")</f>
        <v/>
      </c>
      <c r="L192" s="25"/>
    </row>
    <row r="193" spans="1:12" ht="18" customHeight="1">
      <c r="A193" s="28"/>
      <c r="B193" s="28"/>
      <c r="C193" s="28"/>
      <c r="D193" s="28"/>
      <c r="E193" s="28"/>
      <c r="F193" s="28"/>
      <c r="G193" s="28"/>
      <c r="H193" s="28"/>
      <c r="I193" s="29" t="str">
        <f>IF(AND(F193&lt;&gt;"",G193&lt;&gt;""),F193*G193,"")</f>
        <v/>
      </c>
      <c r="J193" s="29" t="str">
        <f>IF(AND(F193&lt;&gt;"",H193&lt;&gt;""),F193*H193,"")</f>
        <v/>
      </c>
      <c r="K193" s="30" t="str">
        <f>IF(I193&gt;"",IF(I193&gt;0,(I193-J193)/I193,""),"")</f>
        <v/>
      </c>
      <c r="L193" s="28"/>
    </row>
    <row r="194" spans="1:12" ht="18" customHeight="1">
      <c r="A194" s="25"/>
      <c r="B194" s="25"/>
      <c r="C194" s="25"/>
      <c r="D194" s="25"/>
      <c r="E194" s="25"/>
      <c r="F194" s="25"/>
      <c r="G194" s="25"/>
      <c r="H194" s="25"/>
      <c r="I194" s="26" t="str">
        <f>IF(AND(F194&lt;&gt;"",G194&lt;&gt;""),F194*G194,"")</f>
        <v/>
      </c>
      <c r="J194" s="26" t="str">
        <f>IF(AND(F194&lt;&gt;"",H194&lt;&gt;""),F194*H194,"")</f>
        <v/>
      </c>
      <c r="K194" s="27" t="str">
        <f>IF(I194&gt;"",IF(I194&gt;0,(I194-J194)/I194,""),"")</f>
        <v/>
      </c>
      <c r="L194" s="25"/>
    </row>
    <row r="195" spans="1:12" ht="18" customHeight="1">
      <c r="A195" s="28"/>
      <c r="B195" s="28"/>
      <c r="C195" s="28"/>
      <c r="D195" s="28"/>
      <c r="E195" s="28"/>
      <c r="F195" s="28"/>
      <c r="G195" s="28"/>
      <c r="H195" s="28"/>
      <c r="I195" s="29" t="str">
        <f>IF(AND(F195&lt;&gt;"",G195&lt;&gt;""),F195*G195,"")</f>
        <v/>
      </c>
      <c r="J195" s="29" t="str">
        <f>IF(AND(F195&lt;&gt;"",H195&lt;&gt;""),F195*H195,"")</f>
        <v/>
      </c>
      <c r="K195" s="30" t="str">
        <f>IF(I195&gt;"",IF(I195&gt;0,(I195-J195)/I195,""),"")</f>
        <v/>
      </c>
      <c r="L195" s="28"/>
    </row>
    <row r="196" spans="1:12" ht="18" customHeight="1">
      <c r="A196" s="25"/>
      <c r="B196" s="25"/>
      <c r="C196" s="25"/>
      <c r="D196" s="25"/>
      <c r="E196" s="25"/>
      <c r="F196" s="25"/>
      <c r="G196" s="25"/>
      <c r="H196" s="25"/>
      <c r="I196" s="26" t="str">
        <f>IF(AND(F196&lt;&gt;"",G196&lt;&gt;""),F196*G196,"")</f>
        <v/>
      </c>
      <c r="J196" s="26" t="str">
        <f>IF(AND(F196&lt;&gt;"",H196&lt;&gt;""),F196*H196,"")</f>
        <v/>
      </c>
      <c r="K196" s="27" t="str">
        <f>IF(I196&gt;"",IF(I196&gt;0,(I196-J196)/I196,""),"")</f>
        <v/>
      </c>
      <c r="L196" s="25"/>
    </row>
    <row r="197" spans="1:12" ht="18" customHeight="1">
      <c r="A197" s="28"/>
      <c r="B197" s="28"/>
      <c r="C197" s="28"/>
      <c r="D197" s="28"/>
      <c r="E197" s="28"/>
      <c r="F197" s="28"/>
      <c r="G197" s="28"/>
      <c r="H197" s="28"/>
      <c r="I197" s="29" t="str">
        <f>IF(AND(F197&lt;&gt;"",G197&lt;&gt;""),F197*G197,"")</f>
        <v/>
      </c>
      <c r="J197" s="29" t="str">
        <f>IF(AND(F197&lt;&gt;"",H197&lt;&gt;""),F197*H197,"")</f>
        <v/>
      </c>
      <c r="K197" s="30" t="str">
        <f>IF(I197&gt;"",IF(I197&gt;0,(I197-J197)/I197,""),"")</f>
        <v/>
      </c>
      <c r="L197" s="28"/>
    </row>
    <row r="198" spans="1:12" ht="18" customHeight="1">
      <c r="A198" s="25"/>
      <c r="B198" s="25"/>
      <c r="C198" s="25"/>
      <c r="D198" s="25"/>
      <c r="E198" s="25"/>
      <c r="F198" s="25"/>
      <c r="G198" s="25"/>
      <c r="H198" s="25"/>
      <c r="I198" s="26" t="str">
        <f>IF(AND(F198&lt;&gt;"",G198&lt;&gt;""),F198*G198,"")</f>
        <v/>
      </c>
      <c r="J198" s="26" t="str">
        <f>IF(AND(F198&lt;&gt;"",H198&lt;&gt;""),F198*H198,"")</f>
        <v/>
      </c>
      <c r="K198" s="27" t="str">
        <f>IF(I198&gt;"",IF(I198&gt;0,(I198-J198)/I198,""),"")</f>
        <v/>
      </c>
      <c r="L198" s="25"/>
    </row>
    <row r="199" spans="1:12" ht="18" customHeight="1">
      <c r="A199" s="28"/>
      <c r="B199" s="28"/>
      <c r="C199" s="28"/>
      <c r="D199" s="28"/>
      <c r="E199" s="28"/>
      <c r="F199" s="28"/>
      <c r="G199" s="28"/>
      <c r="H199" s="28"/>
      <c r="I199" s="29" t="str">
        <f>IF(AND(F199&lt;&gt;"",G199&lt;&gt;""),F199*G199,"")</f>
        <v/>
      </c>
      <c r="J199" s="29" t="str">
        <f>IF(AND(F199&lt;&gt;"",H199&lt;&gt;""),F199*H199,"")</f>
        <v/>
      </c>
      <c r="K199" s="30" t="str">
        <f>IF(I199&gt;"",IF(I199&gt;0,(I199-J199)/I199,""),"")</f>
        <v/>
      </c>
      <c r="L199" s="28"/>
    </row>
    <row r="200" spans="1:12" ht="18" customHeight="1">
      <c r="A200" s="25"/>
      <c r="B200" s="25"/>
      <c r="C200" s="25"/>
      <c r="D200" s="25"/>
      <c r="E200" s="25"/>
      <c r="F200" s="25"/>
      <c r="G200" s="25"/>
      <c r="H200" s="25"/>
      <c r="I200" s="26" t="str">
        <f>IF(AND(F200&lt;&gt;"",G200&lt;&gt;""),F200*G200,"")</f>
        <v/>
      </c>
      <c r="J200" s="26" t="str">
        <f>IF(AND(F200&lt;&gt;"",H200&lt;&gt;""),F200*H200,"")</f>
        <v/>
      </c>
      <c r="K200" s="27" t="str">
        <f>IF(I200&gt;"",IF(I200&gt;0,(I200-J200)/I200,""),"")</f>
        <v/>
      </c>
      <c r="L200" s="25"/>
    </row>
    <row r="201" spans="1:12" ht="18" customHeight="1">
      <c r="A201" s="28"/>
      <c r="B201" s="28"/>
      <c r="C201" s="28"/>
      <c r="D201" s="28"/>
      <c r="E201" s="28"/>
      <c r="F201" s="28"/>
      <c r="G201" s="28"/>
      <c r="H201" s="28"/>
      <c r="I201" s="29" t="str">
        <f>IF(AND(F201&lt;&gt;"",G201&lt;&gt;""),F201*G201,"")</f>
        <v/>
      </c>
      <c r="J201" s="29" t="str">
        <f>IF(AND(F201&lt;&gt;"",H201&lt;&gt;""),F201*H201,"")</f>
        <v/>
      </c>
      <c r="K201" s="30" t="str">
        <f>IF(I201&gt;"",IF(I201&gt;0,(I201-J201)/I201,""),"")</f>
        <v/>
      </c>
      <c r="L201" s="28"/>
    </row>
    <row r="202" spans="1:12" ht="18" customHeight="1">
      <c r="A202" s="25"/>
      <c r="B202" s="25"/>
      <c r="C202" s="25"/>
      <c r="D202" s="25"/>
      <c r="E202" s="25"/>
      <c r="F202" s="25"/>
      <c r="G202" s="25"/>
      <c r="H202" s="25"/>
      <c r="I202" s="26" t="str">
        <f>IF(AND(F202&lt;&gt;"",G202&lt;&gt;""),F202*G202,"")</f>
        <v/>
      </c>
      <c r="J202" s="26" t="str">
        <f>IF(AND(F202&lt;&gt;"",H202&lt;&gt;""),F202*H202,"")</f>
        <v/>
      </c>
      <c r="K202" s="27" t="str">
        <f>IF(I202&gt;"",IF(I202&gt;0,(I202-J202)/I202,""),"")</f>
        <v/>
      </c>
      <c r="L202" s="25"/>
    </row>
    <row r="203" spans="1:12" ht="18" customHeight="1">
      <c r="A203" s="28"/>
      <c r="B203" s="28"/>
      <c r="C203" s="28"/>
      <c r="D203" s="28"/>
      <c r="E203" s="28"/>
      <c r="F203" s="28"/>
      <c r="G203" s="28"/>
      <c r="H203" s="28"/>
      <c r="I203" s="29" t="str">
        <f>IF(AND(F203&lt;&gt;"",G203&lt;&gt;""),F203*G203,"")</f>
        <v/>
      </c>
      <c r="J203" s="29" t="str">
        <f>IF(AND(F203&lt;&gt;"",H203&lt;&gt;""),F203*H203,"")</f>
        <v/>
      </c>
      <c r="K203" s="30" t="str">
        <f>IF(I203&gt;"",IF(I203&gt;0,(I203-J203)/I203,""),"")</f>
        <v/>
      </c>
      <c r="L203" s="28"/>
    </row>
    <row r="204" spans="1:12" ht="18" customHeight="1">
      <c r="A204" s="25"/>
      <c r="B204" s="25"/>
      <c r="C204" s="25"/>
      <c r="D204" s="25"/>
      <c r="E204" s="25"/>
      <c r="F204" s="25"/>
      <c r="G204" s="25"/>
      <c r="H204" s="25"/>
      <c r="I204" s="26" t="str">
        <f>IF(AND(F204&lt;&gt;"",G204&lt;&gt;""),F204*G204,"")</f>
        <v/>
      </c>
      <c r="J204" s="26" t="str">
        <f>IF(AND(F204&lt;&gt;"",H204&lt;&gt;""),F204*H204,"")</f>
        <v/>
      </c>
      <c r="K204" s="27" t="str">
        <f>IF(I204&gt;"",IF(I204&gt;0,(I204-J204)/I204,""),"")</f>
        <v/>
      </c>
      <c r="L204" s="25"/>
    </row>
    <row r="205" spans="1:12" ht="18" customHeight="1">
      <c r="A205" s="28"/>
      <c r="B205" s="28"/>
      <c r="C205" s="28"/>
      <c r="D205" s="28"/>
      <c r="E205" s="28"/>
      <c r="F205" s="28"/>
      <c r="G205" s="28"/>
      <c r="H205" s="28"/>
      <c r="I205" s="29" t="str">
        <f>IF(AND(F205&lt;&gt;"",G205&lt;&gt;""),F205*G205,"")</f>
        <v/>
      </c>
      <c r="J205" s="29" t="str">
        <f>IF(AND(F205&lt;&gt;"",H205&lt;&gt;""),F205*H205,"")</f>
        <v/>
      </c>
      <c r="K205" s="30" t="str">
        <f>IF(I205&gt;"",IF(I205&gt;0,(I205-J205)/I205,""),"")</f>
        <v/>
      </c>
      <c r="L205" s="28"/>
    </row>
    <row r="206" spans="1:12" ht="18" customHeight="1">
      <c r="A206" s="25"/>
      <c r="B206" s="25"/>
      <c r="C206" s="25"/>
      <c r="D206" s="25"/>
      <c r="E206" s="25"/>
      <c r="F206" s="25"/>
      <c r="G206" s="25"/>
      <c r="H206" s="25"/>
      <c r="I206" s="26" t="str">
        <f>IF(AND(F206&lt;&gt;"",G206&lt;&gt;""),F206*G206,"")</f>
        <v/>
      </c>
      <c r="J206" s="26" t="str">
        <f>IF(AND(F206&lt;&gt;"",H206&lt;&gt;""),F206*H206,"")</f>
        <v/>
      </c>
      <c r="K206" s="27" t="str">
        <f>IF(I206&gt;"",IF(I206&gt;0,(I206-J206)/I206,""),"")</f>
        <v/>
      </c>
      <c r="L206" s="25"/>
    </row>
    <row r="207" spans="1:12" ht="18" customHeight="1">
      <c r="A207" s="28"/>
      <c r="B207" s="28"/>
      <c r="C207" s="28"/>
      <c r="D207" s="28"/>
      <c r="E207" s="28"/>
      <c r="F207" s="28"/>
      <c r="G207" s="28"/>
      <c r="H207" s="28"/>
      <c r="I207" s="29" t="str">
        <f>IF(AND(F207&lt;&gt;"",G207&lt;&gt;""),F207*G207,"")</f>
        <v/>
      </c>
      <c r="J207" s="29" t="str">
        <f>IF(AND(F207&lt;&gt;"",H207&lt;&gt;""),F207*H207,"")</f>
        <v/>
      </c>
      <c r="K207" s="30" t="str">
        <f>IF(I207&gt;"",IF(I207&gt;0,(I207-J207)/I207,""),"")</f>
        <v/>
      </c>
      <c r="L207" s="28"/>
    </row>
    <row r="208" spans="1:12" ht="18" customHeight="1">
      <c r="A208" s="25"/>
      <c r="B208" s="25"/>
      <c r="C208" s="25"/>
      <c r="D208" s="25"/>
      <c r="E208" s="25"/>
      <c r="F208" s="25"/>
      <c r="G208" s="25"/>
      <c r="H208" s="25"/>
      <c r="I208" s="26" t="str">
        <f>IF(AND(F208&lt;&gt;"",G208&lt;&gt;""),F208*G208,"")</f>
        <v/>
      </c>
      <c r="J208" s="26" t="str">
        <f>IF(AND(F208&lt;&gt;"",H208&lt;&gt;""),F208*H208,"")</f>
        <v/>
      </c>
      <c r="K208" s="27" t="str">
        <f>IF(I208&gt;"",IF(I208&gt;0,(I208-J208)/I208,""),"")</f>
        <v/>
      </c>
      <c r="L208" s="25"/>
    </row>
    <row r="209" spans="1:12" ht="18" customHeight="1">
      <c r="A209" s="28"/>
      <c r="B209" s="28"/>
      <c r="C209" s="28"/>
      <c r="D209" s="28"/>
      <c r="E209" s="28"/>
      <c r="F209" s="28"/>
      <c r="G209" s="28"/>
      <c r="H209" s="28"/>
      <c r="I209" s="29" t="str">
        <f>IF(AND(F209&lt;&gt;"",G209&lt;&gt;""),F209*G209,"")</f>
        <v/>
      </c>
      <c r="J209" s="29" t="str">
        <f>IF(AND(F209&lt;&gt;"",H209&lt;&gt;""),F209*H209,"")</f>
        <v/>
      </c>
      <c r="K209" s="30" t="str">
        <f>IF(I209&gt;"",IF(I209&gt;0,(I209-J209)/I209,""),"")</f>
        <v/>
      </c>
      <c r="L209" s="28"/>
    </row>
    <row r="210" spans="1:12" ht="18" customHeight="1">
      <c r="A210" s="25"/>
      <c r="B210" s="25"/>
      <c r="C210" s="25"/>
      <c r="D210" s="25"/>
      <c r="E210" s="25"/>
      <c r="F210" s="25"/>
      <c r="G210" s="25"/>
      <c r="H210" s="25"/>
      <c r="I210" s="26" t="str">
        <f>IF(AND(F210&lt;&gt;"",G210&lt;&gt;""),F210*G210,"")</f>
        <v/>
      </c>
      <c r="J210" s="26" t="str">
        <f>IF(AND(F210&lt;&gt;"",H210&lt;&gt;""),F210*H210,"")</f>
        <v/>
      </c>
      <c r="K210" s="27" t="str">
        <f>IF(I210&gt;"",IF(I210&gt;0,(I210-J210)/I210,""),"")</f>
        <v/>
      </c>
      <c r="L210" s="25"/>
    </row>
    <row r="211" spans="1:12" ht="18" customHeight="1">
      <c r="A211" s="28"/>
      <c r="B211" s="28"/>
      <c r="C211" s="28"/>
      <c r="D211" s="28"/>
      <c r="E211" s="28"/>
      <c r="F211" s="28"/>
      <c r="G211" s="28"/>
      <c r="H211" s="28"/>
      <c r="I211" s="29" t="str">
        <f>IF(AND(F211&lt;&gt;"",G211&lt;&gt;""),F211*G211,"")</f>
        <v/>
      </c>
      <c r="J211" s="29" t="str">
        <f>IF(AND(F211&lt;&gt;"",H211&lt;&gt;""),F211*H211,"")</f>
        <v/>
      </c>
      <c r="K211" s="30" t="str">
        <f>IF(I211&gt;"",IF(I211&gt;0,(I211-J211)/I211,""),"")</f>
        <v/>
      </c>
      <c r="L211" s="28"/>
    </row>
    <row r="212" spans="1:12" ht="18" customHeight="1">
      <c r="A212" s="25"/>
      <c r="B212" s="25"/>
      <c r="C212" s="25"/>
      <c r="D212" s="25"/>
      <c r="E212" s="25"/>
      <c r="F212" s="25"/>
      <c r="G212" s="25"/>
      <c r="H212" s="25"/>
      <c r="I212" s="26" t="str">
        <f>IF(AND(F212&lt;&gt;"",G212&lt;&gt;""),F212*G212,"")</f>
        <v/>
      </c>
      <c r="J212" s="26" t="str">
        <f>IF(AND(F212&lt;&gt;"",H212&lt;&gt;""),F212*H212,"")</f>
        <v/>
      </c>
      <c r="K212" s="27" t="str">
        <f>IF(I212&gt;"",IF(I212&gt;0,(I212-J212)/I212,""),"")</f>
        <v/>
      </c>
      <c r="L212" s="25"/>
    </row>
    <row r="213" spans="1:12" ht="18" customHeight="1">
      <c r="A213" s="28"/>
      <c r="B213" s="28"/>
      <c r="C213" s="28"/>
      <c r="D213" s="28"/>
      <c r="E213" s="28"/>
      <c r="F213" s="28"/>
      <c r="G213" s="28"/>
      <c r="H213" s="28"/>
      <c r="I213" s="29" t="str">
        <f>IF(AND(F213&lt;&gt;"",G213&lt;&gt;""),F213*G213,"")</f>
        <v/>
      </c>
      <c r="J213" s="29" t="str">
        <f>IF(AND(F213&lt;&gt;"",H213&lt;&gt;""),F213*H213,"")</f>
        <v/>
      </c>
      <c r="K213" s="30" t="str">
        <f>IF(I213&gt;"",IF(I213&gt;0,(I213-J213)/I213,""),"")</f>
        <v/>
      </c>
      <c r="L213" s="28"/>
    </row>
    <row r="214" spans="1:12" ht="18" customHeight="1">
      <c r="A214" s="25"/>
      <c r="B214" s="25"/>
      <c r="C214" s="25"/>
      <c r="D214" s="25"/>
      <c r="E214" s="25"/>
      <c r="F214" s="25"/>
      <c r="G214" s="25"/>
      <c r="H214" s="25"/>
      <c r="I214" s="26" t="str">
        <f>IF(AND(F214&lt;&gt;"",G214&lt;&gt;""),F214*G214,"")</f>
        <v/>
      </c>
      <c r="J214" s="26" t="str">
        <f>IF(AND(F214&lt;&gt;"",H214&lt;&gt;""),F214*H214,"")</f>
        <v/>
      </c>
      <c r="K214" s="27" t="str">
        <f>IF(I214&gt;"",IF(I214&gt;0,(I214-J214)/I214,""),"")</f>
        <v/>
      </c>
      <c r="L214" s="25"/>
    </row>
    <row r="215" spans="1:12" ht="18" customHeight="1">
      <c r="A215" s="28"/>
      <c r="B215" s="28"/>
      <c r="C215" s="28"/>
      <c r="D215" s="28"/>
      <c r="E215" s="28"/>
      <c r="F215" s="28"/>
      <c r="G215" s="28"/>
      <c r="H215" s="28"/>
      <c r="I215" s="29" t="str">
        <f>IF(AND(F215&lt;&gt;"",G215&lt;&gt;""),F215*G215,"")</f>
        <v/>
      </c>
      <c r="J215" s="29" t="str">
        <f>IF(AND(F215&lt;&gt;"",H215&lt;&gt;""),F215*H215,"")</f>
        <v/>
      </c>
      <c r="K215" s="30" t="str">
        <f>IF(I215&gt;"",IF(I215&gt;0,(I215-J215)/I215,""),"")</f>
        <v/>
      </c>
      <c r="L215" s="28"/>
    </row>
    <row r="216" spans="1:12" ht="18" customHeight="1">
      <c r="A216" s="25"/>
      <c r="B216" s="25"/>
      <c r="C216" s="25"/>
      <c r="D216" s="25"/>
      <c r="E216" s="25"/>
      <c r="F216" s="25"/>
      <c r="G216" s="25"/>
      <c r="H216" s="25"/>
      <c r="I216" s="26" t="str">
        <f>IF(AND(F216&lt;&gt;"",G216&lt;&gt;""),F216*G216,"")</f>
        <v/>
      </c>
      <c r="J216" s="26" t="str">
        <f>IF(AND(F216&lt;&gt;"",H216&lt;&gt;""),F216*H216,"")</f>
        <v/>
      </c>
      <c r="K216" s="27" t="str">
        <f>IF(I216&gt;"",IF(I216&gt;0,(I216-J216)/I216,""),"")</f>
        <v/>
      </c>
      <c r="L216" s="25"/>
    </row>
    <row r="217" spans="1:12" ht="18" customHeight="1">
      <c r="A217" s="28"/>
      <c r="B217" s="28"/>
      <c r="C217" s="28"/>
      <c r="D217" s="28"/>
      <c r="E217" s="28"/>
      <c r="F217" s="28"/>
      <c r="G217" s="28"/>
      <c r="H217" s="28"/>
      <c r="I217" s="29" t="str">
        <f>IF(AND(F217&lt;&gt;"",G217&lt;&gt;""),F217*G217,"")</f>
        <v/>
      </c>
      <c r="J217" s="29" t="str">
        <f>IF(AND(F217&lt;&gt;"",H217&lt;&gt;""),F217*H217,"")</f>
        <v/>
      </c>
      <c r="K217" s="30" t="str">
        <f>IF(I217&gt;"",IF(I217&gt;0,(I217-J217)/I217,""),"")</f>
        <v/>
      </c>
      <c r="L217" s="28"/>
    </row>
    <row r="218" spans="1:12" ht="18" customHeight="1">
      <c r="A218" s="25"/>
      <c r="B218" s="25"/>
      <c r="C218" s="25"/>
      <c r="D218" s="25"/>
      <c r="E218" s="25"/>
      <c r="F218" s="25"/>
      <c r="G218" s="25"/>
      <c r="H218" s="25"/>
      <c r="I218" s="26" t="str">
        <f>IF(AND(F218&lt;&gt;"",G218&lt;&gt;""),F218*G218,"")</f>
        <v/>
      </c>
      <c r="J218" s="26" t="str">
        <f>IF(AND(F218&lt;&gt;"",H218&lt;&gt;""),F218*H218,"")</f>
        <v/>
      </c>
      <c r="K218" s="27" t="str">
        <f>IF(I218&gt;"",IF(I218&gt;0,(I218-J218)/I218,""),"")</f>
        <v/>
      </c>
      <c r="L218" s="25"/>
    </row>
    <row r="219" spans="1:12" ht="18" customHeight="1">
      <c r="A219" s="28"/>
      <c r="B219" s="28"/>
      <c r="C219" s="28"/>
      <c r="D219" s="28"/>
      <c r="E219" s="28"/>
      <c r="F219" s="28"/>
      <c r="G219" s="28"/>
      <c r="H219" s="28"/>
      <c r="I219" s="29" t="str">
        <f>IF(AND(F219&lt;&gt;"",G219&lt;&gt;""),F219*G219,"")</f>
        <v/>
      </c>
      <c r="J219" s="29" t="str">
        <f>IF(AND(F219&lt;&gt;"",H219&lt;&gt;""),F219*H219,"")</f>
        <v/>
      </c>
      <c r="K219" s="30" t="str">
        <f>IF(I219&gt;"",IF(I219&gt;0,(I219-J219)/I219,""),"")</f>
        <v/>
      </c>
      <c r="L219" s="28"/>
    </row>
    <row r="220" spans="1:12" ht="18" customHeight="1">
      <c r="A220" s="25"/>
      <c r="B220" s="25"/>
      <c r="C220" s="25"/>
      <c r="D220" s="25"/>
      <c r="E220" s="25"/>
      <c r="F220" s="25"/>
      <c r="G220" s="25"/>
      <c r="H220" s="25"/>
      <c r="I220" s="26" t="str">
        <f>IF(AND(F220&lt;&gt;"",G220&lt;&gt;""),F220*G220,"")</f>
        <v/>
      </c>
      <c r="J220" s="26" t="str">
        <f>IF(AND(F220&lt;&gt;"",H220&lt;&gt;""),F220*H220,"")</f>
        <v/>
      </c>
      <c r="K220" s="27" t="str">
        <f>IF(I220&gt;"",IF(I220&gt;0,(I220-J220)/I220,""),"")</f>
        <v/>
      </c>
      <c r="L220" s="25"/>
    </row>
    <row r="221" spans="1:12" ht="18" customHeight="1">
      <c r="A221" s="28"/>
      <c r="B221" s="28"/>
      <c r="C221" s="28"/>
      <c r="D221" s="28"/>
      <c r="E221" s="28"/>
      <c r="F221" s="28"/>
      <c r="G221" s="28"/>
      <c r="H221" s="28"/>
      <c r="I221" s="29" t="str">
        <f>IF(AND(F221&lt;&gt;"",G221&lt;&gt;""),F221*G221,"")</f>
        <v/>
      </c>
      <c r="J221" s="29" t="str">
        <f>IF(AND(F221&lt;&gt;"",H221&lt;&gt;""),F221*H221,"")</f>
        <v/>
      </c>
      <c r="K221" s="30" t="str">
        <f>IF(I221&gt;"",IF(I221&gt;0,(I221-J221)/I221,""),"")</f>
        <v/>
      </c>
      <c r="L221" s="28"/>
    </row>
    <row r="222" spans="1:12" ht="18" customHeight="1">
      <c r="A222" s="25"/>
      <c r="B222" s="25"/>
      <c r="C222" s="25"/>
      <c r="D222" s="25"/>
      <c r="E222" s="25"/>
      <c r="F222" s="25"/>
      <c r="G222" s="25"/>
      <c r="H222" s="25"/>
      <c r="I222" s="26" t="str">
        <f>IF(AND(F222&lt;&gt;"",G222&lt;&gt;""),F222*G222,"")</f>
        <v/>
      </c>
      <c r="J222" s="26" t="str">
        <f>IF(AND(F222&lt;&gt;"",H222&lt;&gt;""),F222*H222,"")</f>
        <v/>
      </c>
      <c r="K222" s="27" t="str">
        <f>IF(I222&gt;"",IF(I222&gt;0,(I222-J222)/I222,""),"")</f>
        <v/>
      </c>
      <c r="L222" s="25"/>
    </row>
    <row r="223" spans="1:12" ht="18" customHeight="1">
      <c r="A223" s="28"/>
      <c r="B223" s="28"/>
      <c r="C223" s="28"/>
      <c r="D223" s="28"/>
      <c r="E223" s="28"/>
      <c r="F223" s="28"/>
      <c r="G223" s="28"/>
      <c r="H223" s="28"/>
      <c r="I223" s="29" t="str">
        <f>IF(AND(F223&lt;&gt;"",G223&lt;&gt;""),F223*G223,"")</f>
        <v/>
      </c>
      <c r="J223" s="29" t="str">
        <f>IF(AND(F223&lt;&gt;"",H223&lt;&gt;""),F223*H223,"")</f>
        <v/>
      </c>
      <c r="K223" s="30" t="str">
        <f>IF(I223&gt;"",IF(I223&gt;0,(I223-J223)/I223,""),"")</f>
        <v/>
      </c>
      <c r="L223" s="28"/>
    </row>
    <row r="224" spans="1:12" ht="18" customHeight="1">
      <c r="A224" s="25"/>
      <c r="B224" s="25"/>
      <c r="C224" s="25"/>
      <c r="D224" s="25"/>
      <c r="E224" s="25"/>
      <c r="F224" s="25"/>
      <c r="G224" s="25"/>
      <c r="H224" s="25"/>
      <c r="I224" s="26" t="str">
        <f>IF(AND(F224&lt;&gt;"",G224&lt;&gt;""),F224*G224,"")</f>
        <v/>
      </c>
      <c r="J224" s="26" t="str">
        <f>IF(AND(F224&lt;&gt;"",H224&lt;&gt;""),F224*H224,"")</f>
        <v/>
      </c>
      <c r="K224" s="27" t="str">
        <f>IF(I224&gt;"",IF(I224&gt;0,(I224-J224)/I224,""),"")</f>
        <v/>
      </c>
      <c r="L224" s="25"/>
    </row>
    <row r="225" spans="1:12" ht="18" customHeight="1">
      <c r="A225" s="28"/>
      <c r="B225" s="28"/>
      <c r="C225" s="28"/>
      <c r="D225" s="28"/>
      <c r="E225" s="28"/>
      <c r="F225" s="28"/>
      <c r="G225" s="28"/>
      <c r="H225" s="28"/>
      <c r="I225" s="29" t="str">
        <f>IF(AND(F225&lt;&gt;"",G225&lt;&gt;""),F225*G225,"")</f>
        <v/>
      </c>
      <c r="J225" s="29" t="str">
        <f>IF(AND(F225&lt;&gt;"",H225&lt;&gt;""),F225*H225,"")</f>
        <v/>
      </c>
      <c r="K225" s="30" t="str">
        <f>IF(I225&gt;"",IF(I225&gt;0,(I225-J225)/I225,""),"")</f>
        <v/>
      </c>
      <c r="L225" s="28"/>
    </row>
    <row r="226" spans="1:12" ht="18" customHeight="1">
      <c r="A226" s="25"/>
      <c r="B226" s="25"/>
      <c r="C226" s="25"/>
      <c r="D226" s="25"/>
      <c r="E226" s="25"/>
      <c r="F226" s="25"/>
      <c r="G226" s="25"/>
      <c r="H226" s="25"/>
      <c r="I226" s="26" t="str">
        <f>IF(AND(F226&lt;&gt;"",G226&lt;&gt;""),F226*G226,"")</f>
        <v/>
      </c>
      <c r="J226" s="26" t="str">
        <f>IF(AND(F226&lt;&gt;"",H226&lt;&gt;""),F226*H226,"")</f>
        <v/>
      </c>
      <c r="K226" s="27" t="str">
        <f>IF(I226&gt;"",IF(I226&gt;0,(I226-J226)/I226,""),"")</f>
        <v/>
      </c>
      <c r="L226" s="25"/>
    </row>
    <row r="227" spans="1:12" ht="18" customHeight="1">
      <c r="A227" s="28"/>
      <c r="B227" s="28"/>
      <c r="C227" s="28"/>
      <c r="D227" s="28"/>
      <c r="E227" s="28"/>
      <c r="F227" s="28"/>
      <c r="G227" s="28"/>
      <c r="H227" s="28"/>
      <c r="I227" s="29" t="str">
        <f>IF(AND(F227&lt;&gt;"",G227&lt;&gt;""),F227*G227,"")</f>
        <v/>
      </c>
      <c r="J227" s="29" t="str">
        <f>IF(AND(F227&lt;&gt;"",H227&lt;&gt;""),F227*H227,"")</f>
        <v/>
      </c>
      <c r="K227" s="30" t="str">
        <f>IF(I227&gt;"",IF(I227&gt;0,(I227-J227)/I227,""),"")</f>
        <v/>
      </c>
      <c r="L227" s="28"/>
    </row>
    <row r="228" spans="1:12" ht="18" customHeight="1">
      <c r="A228" s="25"/>
      <c r="B228" s="25"/>
      <c r="C228" s="25"/>
      <c r="D228" s="25"/>
      <c r="E228" s="25"/>
      <c r="F228" s="25"/>
      <c r="G228" s="25"/>
      <c r="H228" s="25"/>
      <c r="I228" s="26" t="str">
        <f>IF(AND(F228&lt;&gt;"",G228&lt;&gt;""),F228*G228,"")</f>
        <v/>
      </c>
      <c r="J228" s="26" t="str">
        <f>IF(AND(F228&lt;&gt;"",H228&lt;&gt;""),F228*H228,"")</f>
        <v/>
      </c>
      <c r="K228" s="27" t="str">
        <f>IF(I228&gt;"",IF(I228&gt;0,(I228-J228)/I228,""),"")</f>
        <v/>
      </c>
      <c r="L228" s="25"/>
    </row>
    <row r="229" spans="1:12" ht="18" customHeight="1">
      <c r="A229" s="28"/>
      <c r="B229" s="28"/>
      <c r="C229" s="28"/>
      <c r="D229" s="28"/>
      <c r="E229" s="28"/>
      <c r="F229" s="28"/>
      <c r="G229" s="28"/>
      <c r="H229" s="28"/>
      <c r="I229" s="29" t="str">
        <f>IF(AND(F229&lt;&gt;"",G229&lt;&gt;""),F229*G229,"")</f>
        <v/>
      </c>
      <c r="J229" s="29" t="str">
        <f>IF(AND(F229&lt;&gt;"",H229&lt;&gt;""),F229*H229,"")</f>
        <v/>
      </c>
      <c r="K229" s="30" t="str">
        <f>IF(I229&gt;"",IF(I229&gt;0,(I229-J229)/I229,""),"")</f>
        <v/>
      </c>
      <c r="L229" s="28"/>
    </row>
    <row r="230" spans="1:12" ht="18" customHeight="1">
      <c r="A230" s="25"/>
      <c r="B230" s="25"/>
      <c r="C230" s="25"/>
      <c r="D230" s="25"/>
      <c r="E230" s="25"/>
      <c r="F230" s="25"/>
      <c r="G230" s="25"/>
      <c r="H230" s="25"/>
      <c r="I230" s="26" t="str">
        <f>IF(AND(F230&lt;&gt;"",G230&lt;&gt;""),F230*G230,"")</f>
        <v/>
      </c>
      <c r="J230" s="26" t="str">
        <f>IF(AND(F230&lt;&gt;"",H230&lt;&gt;""),F230*H230,"")</f>
        <v/>
      </c>
      <c r="K230" s="27" t="str">
        <f>IF(I230&gt;"",IF(I230&gt;0,(I230-J230)/I230,""),"")</f>
        <v/>
      </c>
      <c r="L230" s="25"/>
    </row>
    <row r="231" spans="1:12" ht="18" customHeight="1">
      <c r="A231" s="28"/>
      <c r="B231" s="28"/>
      <c r="C231" s="28"/>
      <c r="D231" s="28"/>
      <c r="E231" s="28"/>
      <c r="F231" s="28"/>
      <c r="G231" s="28"/>
      <c r="H231" s="28"/>
      <c r="I231" s="29" t="str">
        <f>IF(AND(F231&lt;&gt;"",G231&lt;&gt;""),F231*G231,"")</f>
        <v/>
      </c>
      <c r="J231" s="29" t="str">
        <f>IF(AND(F231&lt;&gt;"",H231&lt;&gt;""),F231*H231,"")</f>
        <v/>
      </c>
      <c r="K231" s="30" t="str">
        <f>IF(I231&gt;"",IF(I231&gt;0,(I231-J231)/I231,""),"")</f>
        <v/>
      </c>
      <c r="L231" s="28"/>
    </row>
    <row r="232" spans="1:12" ht="18" customHeight="1">
      <c r="A232" s="25"/>
      <c r="B232" s="25"/>
      <c r="C232" s="25"/>
      <c r="D232" s="25"/>
      <c r="E232" s="25"/>
      <c r="F232" s="25"/>
      <c r="G232" s="25"/>
      <c r="H232" s="25"/>
      <c r="I232" s="26" t="str">
        <f>IF(AND(F232&lt;&gt;"",G232&lt;&gt;""),F232*G232,"")</f>
        <v/>
      </c>
      <c r="J232" s="26" t="str">
        <f>IF(AND(F232&lt;&gt;"",H232&lt;&gt;""),F232*H232,"")</f>
        <v/>
      </c>
      <c r="K232" s="27" t="str">
        <f>IF(I232&gt;"",IF(I232&gt;0,(I232-J232)/I232,""),"")</f>
        <v/>
      </c>
      <c r="L232" s="25"/>
    </row>
    <row r="233" spans="1:12" ht="18" customHeight="1">
      <c r="A233" s="28"/>
      <c r="B233" s="28"/>
      <c r="C233" s="28"/>
      <c r="D233" s="28"/>
      <c r="E233" s="28"/>
      <c r="F233" s="28"/>
      <c r="G233" s="28"/>
      <c r="H233" s="28"/>
      <c r="I233" s="29" t="str">
        <f>IF(AND(F233&lt;&gt;"",G233&lt;&gt;""),F233*G233,"")</f>
        <v/>
      </c>
      <c r="J233" s="29" t="str">
        <f>IF(AND(F233&lt;&gt;"",H233&lt;&gt;""),F233*H233,"")</f>
        <v/>
      </c>
      <c r="K233" s="30" t="str">
        <f>IF(I233&gt;"",IF(I233&gt;0,(I233-J233)/I233,""),"")</f>
        <v/>
      </c>
      <c r="L233" s="28"/>
    </row>
    <row r="234" spans="1:12" ht="18" customHeight="1">
      <c r="A234" s="25"/>
      <c r="B234" s="25"/>
      <c r="C234" s="25"/>
      <c r="D234" s="25"/>
      <c r="E234" s="25"/>
      <c r="F234" s="25"/>
      <c r="G234" s="25"/>
      <c r="H234" s="25"/>
      <c r="I234" s="26" t="str">
        <f>IF(AND(F234&lt;&gt;"",G234&lt;&gt;""),F234*G234,"")</f>
        <v/>
      </c>
      <c r="J234" s="26" t="str">
        <f>IF(AND(F234&lt;&gt;"",H234&lt;&gt;""),F234*H234,"")</f>
        <v/>
      </c>
      <c r="K234" s="27" t="str">
        <f>IF(I234&gt;"",IF(I234&gt;0,(I234-J234)/I234,""),"")</f>
        <v/>
      </c>
      <c r="L234" s="25"/>
    </row>
    <row r="235" spans="1:12" ht="18" customHeight="1">
      <c r="A235" s="28"/>
      <c r="B235" s="28"/>
      <c r="C235" s="28"/>
      <c r="D235" s="28"/>
      <c r="E235" s="28"/>
      <c r="F235" s="28"/>
      <c r="G235" s="28"/>
      <c r="H235" s="28"/>
      <c r="I235" s="29" t="str">
        <f>IF(AND(F235&lt;&gt;"",G235&lt;&gt;""),F235*G235,"")</f>
        <v/>
      </c>
      <c r="J235" s="29" t="str">
        <f>IF(AND(F235&lt;&gt;"",H235&lt;&gt;""),F235*H235,"")</f>
        <v/>
      </c>
      <c r="K235" s="30" t="str">
        <f>IF(I235&gt;"",IF(I235&gt;0,(I235-J235)/I235,""),"")</f>
        <v/>
      </c>
      <c r="L235" s="28"/>
    </row>
    <row r="236" spans="1:12" ht="18" customHeight="1">
      <c r="A236" s="25"/>
      <c r="B236" s="25"/>
      <c r="C236" s="25"/>
      <c r="D236" s="25"/>
      <c r="E236" s="25"/>
      <c r="F236" s="25"/>
      <c r="G236" s="25"/>
      <c r="H236" s="25"/>
      <c r="I236" s="26" t="str">
        <f>IF(AND(F236&lt;&gt;"",G236&lt;&gt;""),F236*G236,"")</f>
        <v/>
      </c>
      <c r="J236" s="26" t="str">
        <f>IF(AND(F236&lt;&gt;"",H236&lt;&gt;""),F236*H236,"")</f>
        <v/>
      </c>
      <c r="K236" s="27" t="str">
        <f>IF(I236&gt;"",IF(I236&gt;0,(I236-J236)/I236,""),"")</f>
        <v/>
      </c>
      <c r="L236" s="25"/>
    </row>
    <row r="237" spans="1:12" ht="18" customHeight="1">
      <c r="A237" s="28"/>
      <c r="B237" s="28"/>
      <c r="C237" s="28"/>
      <c r="D237" s="28"/>
      <c r="E237" s="28"/>
      <c r="F237" s="28"/>
      <c r="G237" s="28"/>
      <c r="H237" s="28"/>
      <c r="I237" s="29" t="str">
        <f>IF(AND(F237&lt;&gt;"",G237&lt;&gt;""),F237*G237,"")</f>
        <v/>
      </c>
      <c r="J237" s="29" t="str">
        <f>IF(AND(F237&lt;&gt;"",H237&lt;&gt;""),F237*H237,"")</f>
        <v/>
      </c>
      <c r="K237" s="30" t="str">
        <f>IF(I237&gt;"",IF(I237&gt;0,(I237-J237)/I237,""),"")</f>
        <v/>
      </c>
      <c r="L237" s="28"/>
    </row>
    <row r="238" spans="1:12" ht="18" customHeight="1">
      <c r="A238" s="25"/>
      <c r="B238" s="25"/>
      <c r="C238" s="25"/>
      <c r="D238" s="25"/>
      <c r="E238" s="25"/>
      <c r="F238" s="25"/>
      <c r="G238" s="25"/>
      <c r="H238" s="25"/>
      <c r="I238" s="26" t="str">
        <f>IF(AND(F238&lt;&gt;"",G238&lt;&gt;""),F238*G238,"")</f>
        <v/>
      </c>
      <c r="J238" s="26" t="str">
        <f>IF(AND(F238&lt;&gt;"",H238&lt;&gt;""),F238*H238,"")</f>
        <v/>
      </c>
      <c r="K238" s="27" t="str">
        <f>IF(I238&gt;"",IF(I238&gt;0,(I238-J238)/I238,""),"")</f>
        <v/>
      </c>
      <c r="L238" s="25"/>
    </row>
    <row r="239" spans="1:12" ht="18" customHeight="1">
      <c r="A239" s="28"/>
      <c r="B239" s="28"/>
      <c r="C239" s="28"/>
      <c r="D239" s="28"/>
      <c r="E239" s="28"/>
      <c r="F239" s="28"/>
      <c r="G239" s="28"/>
      <c r="H239" s="28"/>
      <c r="I239" s="29" t="str">
        <f>IF(AND(F239&lt;&gt;"",G239&lt;&gt;""),F239*G239,"")</f>
        <v/>
      </c>
      <c r="J239" s="29" t="str">
        <f>IF(AND(F239&lt;&gt;"",H239&lt;&gt;""),F239*H239,"")</f>
        <v/>
      </c>
      <c r="K239" s="30" t="str">
        <f>IF(I239&gt;"",IF(I239&gt;0,(I239-J239)/I239,""),"")</f>
        <v/>
      </c>
      <c r="L239" s="28"/>
    </row>
    <row r="240" spans="1:12" ht="18" customHeight="1">
      <c r="A240" s="25"/>
      <c r="B240" s="25"/>
      <c r="C240" s="25"/>
      <c r="D240" s="25"/>
      <c r="E240" s="25"/>
      <c r="F240" s="25"/>
      <c r="G240" s="25"/>
      <c r="H240" s="25"/>
      <c r="I240" s="26" t="str">
        <f>IF(AND(F240&lt;&gt;"",G240&lt;&gt;""),F240*G240,"")</f>
        <v/>
      </c>
      <c r="J240" s="26" t="str">
        <f>IF(AND(F240&lt;&gt;"",H240&lt;&gt;""),F240*H240,"")</f>
        <v/>
      </c>
      <c r="K240" s="27" t="str">
        <f>IF(I240&gt;"",IF(I240&gt;0,(I240-J240)/I240,""),"")</f>
        <v/>
      </c>
      <c r="L240" s="25"/>
    </row>
    <row r="241" spans="1:12" ht="18" customHeight="1">
      <c r="A241" s="28"/>
      <c r="B241" s="28"/>
      <c r="C241" s="28"/>
      <c r="D241" s="28"/>
      <c r="E241" s="28"/>
      <c r="F241" s="28"/>
      <c r="G241" s="28"/>
      <c r="H241" s="28"/>
      <c r="I241" s="29" t="str">
        <f>IF(AND(F241&lt;&gt;"",G241&lt;&gt;""),F241*G241,"")</f>
        <v/>
      </c>
      <c r="J241" s="29" t="str">
        <f>IF(AND(F241&lt;&gt;"",H241&lt;&gt;""),F241*H241,"")</f>
        <v/>
      </c>
      <c r="K241" s="30" t="str">
        <f>IF(I241&gt;"",IF(I241&gt;0,(I241-J241)/I241,""),"")</f>
        <v/>
      </c>
      <c r="L241" s="28"/>
    </row>
    <row r="242" spans="1:12" ht="18" customHeight="1">
      <c r="A242" s="25"/>
      <c r="B242" s="25"/>
      <c r="C242" s="25"/>
      <c r="D242" s="25"/>
      <c r="E242" s="25"/>
      <c r="F242" s="25"/>
      <c r="G242" s="25"/>
      <c r="H242" s="25"/>
      <c r="I242" s="26" t="str">
        <f>IF(AND(F242&lt;&gt;"",G242&lt;&gt;""),F242*G242,"")</f>
        <v/>
      </c>
      <c r="J242" s="26" t="str">
        <f>IF(AND(F242&lt;&gt;"",H242&lt;&gt;""),F242*H242,"")</f>
        <v/>
      </c>
      <c r="K242" s="27" t="str">
        <f>IF(I242&gt;"",IF(I242&gt;0,(I242-J242)/I242,""),"")</f>
        <v/>
      </c>
      <c r="L242" s="25"/>
    </row>
    <row r="243" spans="1:12" ht="18" customHeight="1">
      <c r="A243" s="28"/>
      <c r="B243" s="28"/>
      <c r="C243" s="28"/>
      <c r="D243" s="28"/>
      <c r="E243" s="28"/>
      <c r="F243" s="28"/>
      <c r="G243" s="28"/>
      <c r="H243" s="28"/>
      <c r="I243" s="29" t="str">
        <f>IF(AND(F243&lt;&gt;"",G243&lt;&gt;""),F243*G243,"")</f>
        <v/>
      </c>
      <c r="J243" s="29" t="str">
        <f>IF(AND(F243&lt;&gt;"",H243&lt;&gt;""),F243*H243,"")</f>
        <v/>
      </c>
      <c r="K243" s="30" t="str">
        <f>IF(I243&gt;"",IF(I243&gt;0,(I243-J243)/I243,""),"")</f>
        <v/>
      </c>
      <c r="L243" s="28"/>
    </row>
    <row r="244" spans="1:12" ht="18" customHeight="1">
      <c r="A244" s="25"/>
      <c r="B244" s="25"/>
      <c r="C244" s="25"/>
      <c r="D244" s="25"/>
      <c r="E244" s="25"/>
      <c r="F244" s="25"/>
      <c r="G244" s="25"/>
      <c r="H244" s="25"/>
      <c r="I244" s="26" t="str">
        <f>IF(AND(F244&lt;&gt;"",G244&lt;&gt;""),F244*G244,"")</f>
        <v/>
      </c>
      <c r="J244" s="26" t="str">
        <f>IF(AND(F244&lt;&gt;"",H244&lt;&gt;""),F244*H244,"")</f>
        <v/>
      </c>
      <c r="K244" s="27" t="str">
        <f>IF(I244&gt;"",IF(I244&gt;0,(I244-J244)/I244,""),"")</f>
        <v/>
      </c>
      <c r="L244" s="25"/>
    </row>
    <row r="245" spans="1:12" ht="18" customHeight="1">
      <c r="A245" s="28"/>
      <c r="B245" s="28"/>
      <c r="C245" s="28"/>
      <c r="D245" s="28"/>
      <c r="E245" s="28"/>
      <c r="F245" s="28"/>
      <c r="G245" s="28"/>
      <c r="H245" s="28"/>
      <c r="I245" s="29" t="str">
        <f>IF(AND(F245&lt;&gt;"",G245&lt;&gt;""),F245*G245,"")</f>
        <v/>
      </c>
      <c r="J245" s="29" t="str">
        <f>IF(AND(F245&lt;&gt;"",H245&lt;&gt;""),F245*H245,"")</f>
        <v/>
      </c>
      <c r="K245" s="30" t="str">
        <f>IF(I245&gt;"",IF(I245&gt;0,(I245-J245)/I245,""),"")</f>
        <v/>
      </c>
      <c r="L245" s="28"/>
    </row>
    <row r="246" spans="1:12" ht="18" customHeight="1">
      <c r="A246" s="25"/>
      <c r="B246" s="25"/>
      <c r="C246" s="25"/>
      <c r="D246" s="25"/>
      <c r="E246" s="25"/>
      <c r="F246" s="25"/>
      <c r="G246" s="25"/>
      <c r="H246" s="25"/>
      <c r="I246" s="26" t="str">
        <f>IF(AND(F246&lt;&gt;"",G246&lt;&gt;""),F246*G246,"")</f>
        <v/>
      </c>
      <c r="J246" s="26" t="str">
        <f>IF(AND(F246&lt;&gt;"",H246&lt;&gt;""),F246*H246,"")</f>
        <v/>
      </c>
      <c r="K246" s="27" t="str">
        <f>IF(I246&gt;"",IF(I246&gt;0,(I246-J246)/I246,""),"")</f>
        <v/>
      </c>
      <c r="L246" s="25"/>
    </row>
    <row r="247" spans="1:12" ht="18" customHeight="1">
      <c r="A247" s="28"/>
      <c r="B247" s="28"/>
      <c r="C247" s="28"/>
      <c r="D247" s="28"/>
      <c r="E247" s="28"/>
      <c r="F247" s="28"/>
      <c r="G247" s="28"/>
      <c r="H247" s="28"/>
      <c r="I247" s="29" t="str">
        <f>IF(AND(F247&lt;&gt;"",G247&lt;&gt;""),F247*G247,"")</f>
        <v/>
      </c>
      <c r="J247" s="29" t="str">
        <f>IF(AND(F247&lt;&gt;"",H247&lt;&gt;""),F247*H247,"")</f>
        <v/>
      </c>
      <c r="K247" s="30" t="str">
        <f>IF(I247&gt;"",IF(I247&gt;0,(I247-J247)/I247,""),"")</f>
        <v/>
      </c>
      <c r="L247" s="28"/>
    </row>
    <row r="248" spans="1:12" ht="18" customHeight="1">
      <c r="A248" s="25"/>
      <c r="B248" s="25"/>
      <c r="C248" s="25"/>
      <c r="D248" s="25"/>
      <c r="E248" s="25"/>
      <c r="F248" s="25"/>
      <c r="G248" s="25"/>
      <c r="H248" s="25"/>
      <c r="I248" s="26" t="str">
        <f>IF(AND(F248&lt;&gt;"",G248&lt;&gt;""),F248*G248,"")</f>
        <v/>
      </c>
      <c r="J248" s="26" t="str">
        <f>IF(AND(F248&lt;&gt;"",H248&lt;&gt;""),F248*H248,"")</f>
        <v/>
      </c>
      <c r="K248" s="27" t="str">
        <f>IF(I248&gt;"",IF(I248&gt;0,(I248-J248)/I248,""),"")</f>
        <v/>
      </c>
      <c r="L248" s="25"/>
    </row>
    <row r="249" spans="1:12" ht="18" customHeight="1">
      <c r="A249" s="28"/>
      <c r="B249" s="28"/>
      <c r="C249" s="28"/>
      <c r="D249" s="28"/>
      <c r="E249" s="28"/>
      <c r="F249" s="28"/>
      <c r="G249" s="28"/>
      <c r="H249" s="28"/>
      <c r="I249" s="29" t="str">
        <f>IF(AND(F249&lt;&gt;"",G249&lt;&gt;""),F249*G249,"")</f>
        <v/>
      </c>
      <c r="J249" s="29" t="str">
        <f>IF(AND(F249&lt;&gt;"",H249&lt;&gt;""),F249*H249,"")</f>
        <v/>
      </c>
      <c r="K249" s="30" t="str">
        <f>IF(I249&gt;"",IF(I249&gt;0,(I249-J249)/I249,""),"")</f>
        <v/>
      </c>
      <c r="L249" s="28"/>
    </row>
    <row r="250" spans="1:12" ht="18" customHeight="1">
      <c r="A250" s="25"/>
      <c r="B250" s="25"/>
      <c r="C250" s="25"/>
      <c r="D250" s="25"/>
      <c r="E250" s="25"/>
      <c r="F250" s="25"/>
      <c r="G250" s="25"/>
      <c r="H250" s="25"/>
      <c r="I250" s="26" t="str">
        <f>IF(AND(F250&lt;&gt;"",G250&lt;&gt;""),F250*G250,"")</f>
        <v/>
      </c>
      <c r="J250" s="26" t="str">
        <f>IF(AND(F250&lt;&gt;"",H250&lt;&gt;""),F250*H250,"")</f>
        <v/>
      </c>
      <c r="K250" s="27" t="str">
        <f>IF(I250&gt;"",IF(I250&gt;0,(I250-J250)/I250,""),"")</f>
        <v/>
      </c>
      <c r="L250" s="25"/>
    </row>
    <row r="251" spans="1:12" ht="18" customHeight="1">
      <c r="A251" s="28"/>
      <c r="B251" s="28"/>
      <c r="C251" s="28"/>
      <c r="D251" s="28"/>
      <c r="E251" s="28"/>
      <c r="F251" s="28"/>
      <c r="G251" s="28"/>
      <c r="H251" s="28"/>
      <c r="I251" s="29" t="str">
        <f>IF(AND(F251&lt;&gt;"",G251&lt;&gt;""),F251*G251,"")</f>
        <v/>
      </c>
      <c r="J251" s="29" t="str">
        <f>IF(AND(F251&lt;&gt;"",H251&lt;&gt;""),F251*H251,"")</f>
        <v/>
      </c>
      <c r="K251" s="30" t="str">
        <f>IF(I251&gt;"",IF(I251&gt;0,(I251-J251)/I251,""),"")</f>
        <v/>
      </c>
      <c r="L251" s="28"/>
    </row>
    <row r="252" spans="1:12" ht="18" customHeight="1">
      <c r="A252" s="25"/>
      <c r="B252" s="25"/>
      <c r="C252" s="25"/>
      <c r="D252" s="25"/>
      <c r="E252" s="25"/>
      <c r="F252" s="25"/>
      <c r="G252" s="25"/>
      <c r="H252" s="25"/>
      <c r="I252" s="26" t="str">
        <f>IF(AND(F252&lt;&gt;"",G252&lt;&gt;""),F252*G252,"")</f>
        <v/>
      </c>
      <c r="J252" s="26" t="str">
        <f>IF(AND(F252&lt;&gt;"",H252&lt;&gt;""),F252*H252,"")</f>
        <v/>
      </c>
      <c r="K252" s="27" t="str">
        <f>IF(I252&gt;"",IF(I252&gt;0,(I252-J252)/I252,""),"")</f>
        <v/>
      </c>
      <c r="L252" s="25"/>
    </row>
    <row r="253" spans="1:12" ht="18" customHeight="1">
      <c r="A253" s="28"/>
      <c r="B253" s="28"/>
      <c r="C253" s="28"/>
      <c r="D253" s="28"/>
      <c r="E253" s="28"/>
      <c r="F253" s="28"/>
      <c r="G253" s="28"/>
      <c r="H253" s="28"/>
      <c r="I253" s="29" t="str">
        <f>IF(AND(F253&lt;&gt;"",G253&lt;&gt;""),F253*G253,"")</f>
        <v/>
      </c>
      <c r="J253" s="29" t="str">
        <f>IF(AND(F253&lt;&gt;"",H253&lt;&gt;""),F253*H253,"")</f>
        <v/>
      </c>
      <c r="K253" s="30" t="str">
        <f>IF(I253&gt;"",IF(I253&gt;0,(I253-J253)/I253,""),"")</f>
        <v/>
      </c>
      <c r="L253" s="28"/>
    </row>
    <row r="254" spans="1:12" ht="18" customHeight="1">
      <c r="A254" s="25"/>
      <c r="B254" s="25"/>
      <c r="C254" s="25"/>
      <c r="D254" s="25"/>
      <c r="E254" s="25"/>
      <c r="F254" s="25"/>
      <c r="G254" s="25"/>
      <c r="H254" s="25"/>
      <c r="I254" s="26" t="str">
        <f>IF(AND(F254&lt;&gt;"",G254&lt;&gt;""),F254*G254,"")</f>
        <v/>
      </c>
      <c r="J254" s="26" t="str">
        <f>IF(AND(F254&lt;&gt;"",H254&lt;&gt;""),F254*H254,"")</f>
        <v/>
      </c>
      <c r="K254" s="27" t="str">
        <f>IF(I254&gt;"",IF(I254&gt;0,(I254-J254)/I254,""),"")</f>
        <v/>
      </c>
      <c r="L254" s="25"/>
    </row>
    <row r="255" spans="1:12" ht="18" customHeight="1">
      <c r="A255" s="28"/>
      <c r="B255" s="28"/>
      <c r="C255" s="28"/>
      <c r="D255" s="28"/>
      <c r="E255" s="28"/>
      <c r="F255" s="28"/>
      <c r="G255" s="28"/>
      <c r="H255" s="28"/>
      <c r="I255" s="29" t="str">
        <f>IF(AND(F255&lt;&gt;"",G255&lt;&gt;""),F255*G255,"")</f>
        <v/>
      </c>
      <c r="J255" s="29" t="str">
        <f>IF(AND(F255&lt;&gt;"",H255&lt;&gt;""),F255*H255,"")</f>
        <v/>
      </c>
      <c r="K255" s="30" t="str">
        <f>IF(I255&gt;"",IF(I255&gt;0,(I255-J255)/I255,""),"")</f>
        <v/>
      </c>
      <c r="L255" s="28"/>
    </row>
    <row r="256" spans="1:12" ht="18" customHeight="1">
      <c r="A256" s="25"/>
      <c r="B256" s="25"/>
      <c r="C256" s="25"/>
      <c r="D256" s="25"/>
      <c r="E256" s="25"/>
      <c r="F256" s="25"/>
      <c r="G256" s="25"/>
      <c r="H256" s="25"/>
      <c r="I256" s="26" t="str">
        <f>IF(AND(F256&lt;&gt;"",G256&lt;&gt;""),F256*G256,"")</f>
        <v/>
      </c>
      <c r="J256" s="26" t="str">
        <f>IF(AND(F256&lt;&gt;"",H256&lt;&gt;""),F256*H256,"")</f>
        <v/>
      </c>
      <c r="K256" s="27" t="str">
        <f>IF(I256&gt;"",IF(I256&gt;0,(I256-J256)/I256,""),"")</f>
        <v/>
      </c>
      <c r="L256" s="25"/>
    </row>
    <row r="257" spans="1:12" ht="18" customHeight="1">
      <c r="A257" s="28"/>
      <c r="B257" s="28"/>
      <c r="C257" s="28"/>
      <c r="D257" s="28"/>
      <c r="E257" s="28"/>
      <c r="F257" s="28"/>
      <c r="G257" s="28"/>
      <c r="H257" s="28"/>
      <c r="I257" s="29" t="str">
        <f>IF(AND(F257&lt;&gt;"",G257&lt;&gt;""),F257*G257,"")</f>
        <v/>
      </c>
      <c r="J257" s="29" t="str">
        <f>IF(AND(F257&lt;&gt;"",H257&lt;&gt;""),F257*H257,"")</f>
        <v/>
      </c>
      <c r="K257" s="30" t="str">
        <f>IF(I257&gt;"",IF(I257&gt;0,(I257-J257)/I257,""),"")</f>
        <v/>
      </c>
      <c r="L257" s="28"/>
    </row>
    <row r="258" spans="1:12" ht="18" customHeight="1">
      <c r="A258" s="25"/>
      <c r="B258" s="25"/>
      <c r="C258" s="25"/>
      <c r="D258" s="25"/>
      <c r="E258" s="25"/>
      <c r="F258" s="25"/>
      <c r="G258" s="25"/>
      <c r="H258" s="25"/>
      <c r="I258" s="26" t="str">
        <f>IF(AND(F258&lt;&gt;"",G258&lt;&gt;""),F258*G258,"")</f>
        <v/>
      </c>
      <c r="J258" s="26" t="str">
        <f>IF(AND(F258&lt;&gt;"",H258&lt;&gt;""),F258*H258,"")</f>
        <v/>
      </c>
      <c r="K258" s="27" t="str">
        <f>IF(I258&gt;"",IF(I258&gt;0,(I258-J258)/I258,""),"")</f>
        <v/>
      </c>
      <c r="L258" s="25"/>
    </row>
    <row r="259" spans="1:12" ht="18" customHeight="1">
      <c r="A259" s="28"/>
      <c r="B259" s="28"/>
      <c r="C259" s="28"/>
      <c r="D259" s="28"/>
      <c r="E259" s="28"/>
      <c r="F259" s="28"/>
      <c r="G259" s="28"/>
      <c r="H259" s="28"/>
      <c r="I259" s="29" t="str">
        <f>IF(AND(F259&lt;&gt;"",G259&lt;&gt;""),F259*G259,"")</f>
        <v/>
      </c>
      <c r="J259" s="29" t="str">
        <f>IF(AND(F259&lt;&gt;"",H259&lt;&gt;""),F259*H259,"")</f>
        <v/>
      </c>
      <c r="K259" s="30" t="str">
        <f>IF(I259&gt;"",IF(I259&gt;0,(I259-J259)/I259,""),"")</f>
        <v/>
      </c>
      <c r="L259" s="28"/>
    </row>
    <row r="260" spans="1:12" ht="18" customHeight="1">
      <c r="A260" s="25"/>
      <c r="B260" s="25"/>
      <c r="C260" s="25"/>
      <c r="D260" s="25"/>
      <c r="E260" s="25"/>
      <c r="F260" s="25"/>
      <c r="G260" s="25"/>
      <c r="H260" s="25"/>
      <c r="I260" s="26" t="str">
        <f>IF(AND(F260&lt;&gt;"",G260&lt;&gt;""),F260*G260,"")</f>
        <v/>
      </c>
      <c r="J260" s="26" t="str">
        <f>IF(AND(F260&lt;&gt;"",H260&lt;&gt;""),F260*H260,"")</f>
        <v/>
      </c>
      <c r="K260" s="27" t="str">
        <f>IF(I260&gt;"",IF(I260&gt;0,(I260-J260)/I260,""),"")</f>
        <v/>
      </c>
      <c r="L260" s="25"/>
    </row>
    <row r="261" spans="1:12" ht="18" customHeight="1">
      <c r="A261" s="28"/>
      <c r="B261" s="28"/>
      <c r="C261" s="28"/>
      <c r="D261" s="28"/>
      <c r="E261" s="28"/>
      <c r="F261" s="28"/>
      <c r="G261" s="28"/>
      <c r="H261" s="28"/>
      <c r="I261" s="29" t="str">
        <f>IF(AND(F261&lt;&gt;"",G261&lt;&gt;""),F261*G261,"")</f>
        <v/>
      </c>
      <c r="J261" s="29" t="str">
        <f>IF(AND(F261&lt;&gt;"",H261&lt;&gt;""),F261*H261,"")</f>
        <v/>
      </c>
      <c r="K261" s="30" t="str">
        <f>IF(I261&gt;"",IF(I261&gt;0,(I261-J261)/I261,""),"")</f>
        <v/>
      </c>
      <c r="L261" s="28"/>
    </row>
    <row r="262" spans="1:12" ht="18" customHeight="1">
      <c r="A262" s="25"/>
      <c r="B262" s="25"/>
      <c r="C262" s="25"/>
      <c r="D262" s="25"/>
      <c r="E262" s="25"/>
      <c r="F262" s="25"/>
      <c r="G262" s="25"/>
      <c r="H262" s="25"/>
      <c r="I262" s="26" t="str">
        <f>IF(AND(F262&lt;&gt;"",G262&lt;&gt;""),F262*G262,"")</f>
        <v/>
      </c>
      <c r="J262" s="26" t="str">
        <f>IF(AND(F262&lt;&gt;"",H262&lt;&gt;""),F262*H262,"")</f>
        <v/>
      </c>
      <c r="K262" s="27" t="str">
        <f>IF(I262&gt;"",IF(I262&gt;0,(I262-J262)/I262,""),"")</f>
        <v/>
      </c>
      <c r="L262" s="25"/>
    </row>
    <row r="263" spans="1:12" ht="18" customHeight="1">
      <c r="A263" s="28"/>
      <c r="B263" s="28"/>
      <c r="C263" s="28"/>
      <c r="D263" s="28"/>
      <c r="E263" s="28"/>
      <c r="F263" s="28"/>
      <c r="G263" s="28"/>
      <c r="H263" s="28"/>
      <c r="I263" s="29" t="str">
        <f>IF(AND(F263&lt;&gt;"",G263&lt;&gt;""),F263*G263,"")</f>
        <v/>
      </c>
      <c r="J263" s="29" t="str">
        <f>IF(AND(F263&lt;&gt;"",H263&lt;&gt;""),F263*H263,"")</f>
        <v/>
      </c>
      <c r="K263" s="30" t="str">
        <f>IF(I263&gt;"",IF(I263&gt;0,(I263-J263)/I263,""),"")</f>
        <v/>
      </c>
      <c r="L263" s="28"/>
    </row>
    <row r="264" spans="1:12" ht="18" customHeight="1">
      <c r="A264" s="25"/>
      <c r="B264" s="25"/>
      <c r="C264" s="25"/>
      <c r="D264" s="25"/>
      <c r="E264" s="25"/>
      <c r="F264" s="25"/>
      <c r="G264" s="25"/>
      <c r="H264" s="25"/>
      <c r="I264" s="26" t="str">
        <f>IF(AND(F264&lt;&gt;"",G264&lt;&gt;""),F264*G264,"")</f>
        <v/>
      </c>
      <c r="J264" s="26" t="str">
        <f>IF(AND(F264&lt;&gt;"",H264&lt;&gt;""),F264*H264,"")</f>
        <v/>
      </c>
      <c r="K264" s="27" t="str">
        <f>IF(I264&gt;"",IF(I264&gt;0,(I264-J264)/I264,""),"")</f>
        <v/>
      </c>
      <c r="L264" s="25"/>
    </row>
    <row r="265" spans="1:12" ht="18" customHeight="1">
      <c r="A265" s="28"/>
      <c r="B265" s="28"/>
      <c r="C265" s="28"/>
      <c r="D265" s="28"/>
      <c r="E265" s="28"/>
      <c r="F265" s="28"/>
      <c r="G265" s="28"/>
      <c r="H265" s="28"/>
      <c r="I265" s="29" t="str">
        <f>IF(AND(F265&lt;&gt;"",G265&lt;&gt;""),F265*G265,"")</f>
        <v/>
      </c>
      <c r="J265" s="29" t="str">
        <f>IF(AND(F265&lt;&gt;"",H265&lt;&gt;""),F265*H265,"")</f>
        <v/>
      </c>
      <c r="K265" s="30" t="str">
        <f>IF(I265&gt;"",IF(I265&gt;0,(I265-J265)/I265,""),"")</f>
        <v/>
      </c>
      <c r="L265" s="28"/>
    </row>
    <row r="266" spans="1:12" ht="18" customHeight="1">
      <c r="A266" s="25"/>
      <c r="B266" s="25"/>
      <c r="C266" s="25"/>
      <c r="D266" s="25"/>
      <c r="E266" s="25"/>
      <c r="F266" s="25"/>
      <c r="G266" s="25"/>
      <c r="H266" s="25"/>
      <c r="I266" s="26" t="str">
        <f>IF(AND(F266&lt;&gt;"",G266&lt;&gt;""),F266*G266,"")</f>
        <v/>
      </c>
      <c r="J266" s="26" t="str">
        <f>IF(AND(F266&lt;&gt;"",H266&lt;&gt;""),F266*H266,"")</f>
        <v/>
      </c>
      <c r="K266" s="27" t="str">
        <f>IF(I266&gt;"",IF(I266&gt;0,(I266-J266)/I266,""),"")</f>
        <v/>
      </c>
      <c r="L266" s="25"/>
    </row>
    <row r="267" spans="1:12" ht="18" customHeight="1">
      <c r="A267" s="28"/>
      <c r="B267" s="28"/>
      <c r="C267" s="28"/>
      <c r="D267" s="28"/>
      <c r="E267" s="28"/>
      <c r="F267" s="28"/>
      <c r="G267" s="28"/>
      <c r="H267" s="28"/>
      <c r="I267" s="29" t="str">
        <f>IF(AND(F267&lt;&gt;"",G267&lt;&gt;""),F267*G267,"")</f>
        <v/>
      </c>
      <c r="J267" s="29" t="str">
        <f>IF(AND(F267&lt;&gt;"",H267&lt;&gt;""),F267*H267,"")</f>
        <v/>
      </c>
      <c r="K267" s="30" t="str">
        <f>IF(I267&gt;"",IF(I267&gt;0,(I267-J267)/I267,""),"")</f>
        <v/>
      </c>
      <c r="L267" s="28"/>
    </row>
    <row r="268" spans="1:12" ht="18" customHeight="1">
      <c r="A268" s="25"/>
      <c r="B268" s="25"/>
      <c r="C268" s="25"/>
      <c r="D268" s="25"/>
      <c r="E268" s="25"/>
      <c r="F268" s="25"/>
      <c r="G268" s="25"/>
      <c r="H268" s="25"/>
      <c r="I268" s="26" t="str">
        <f>IF(AND(F268&lt;&gt;"",G268&lt;&gt;""),F268*G268,"")</f>
        <v/>
      </c>
      <c r="J268" s="26" t="str">
        <f>IF(AND(F268&lt;&gt;"",H268&lt;&gt;""),F268*H268,"")</f>
        <v/>
      </c>
      <c r="K268" s="27" t="str">
        <f>IF(I268&gt;"",IF(I268&gt;0,(I268-J268)/I268,""),"")</f>
        <v/>
      </c>
      <c r="L268" s="25"/>
    </row>
    <row r="269" spans="1:12" ht="18" customHeight="1">
      <c r="A269" s="28"/>
      <c r="B269" s="28"/>
      <c r="C269" s="28"/>
      <c r="D269" s="28"/>
      <c r="E269" s="28"/>
      <c r="F269" s="28"/>
      <c r="G269" s="28"/>
      <c r="H269" s="28"/>
      <c r="I269" s="29" t="str">
        <f>IF(AND(F269&lt;&gt;"",G269&lt;&gt;""),F269*G269,"")</f>
        <v/>
      </c>
      <c r="J269" s="29" t="str">
        <f>IF(AND(F269&lt;&gt;"",H269&lt;&gt;""),F269*H269,"")</f>
        <v/>
      </c>
      <c r="K269" s="30" t="str">
        <f>IF(I269&gt;"",IF(I269&gt;0,(I269-J269)/I269,""),"")</f>
        <v/>
      </c>
      <c r="L269" s="28"/>
    </row>
    <row r="270" spans="1:12" ht="18" customHeight="1">
      <c r="A270" s="25"/>
      <c r="B270" s="25"/>
      <c r="C270" s="25"/>
      <c r="D270" s="25"/>
      <c r="E270" s="25"/>
      <c r="F270" s="25"/>
      <c r="G270" s="25"/>
      <c r="H270" s="25"/>
      <c r="I270" s="26" t="str">
        <f>IF(AND(F270&lt;&gt;"",G270&lt;&gt;""),F270*G270,"")</f>
        <v/>
      </c>
      <c r="J270" s="26" t="str">
        <f>IF(AND(F270&lt;&gt;"",H270&lt;&gt;""),F270*H270,"")</f>
        <v/>
      </c>
      <c r="K270" s="27" t="str">
        <f>IF(I270&gt;"",IF(I270&gt;0,(I270-J270)/I270,""),"")</f>
        <v/>
      </c>
      <c r="L270" s="25"/>
    </row>
    <row r="271" spans="1:12" ht="18" customHeight="1">
      <c r="A271" s="28"/>
      <c r="B271" s="28"/>
      <c r="C271" s="28"/>
      <c r="D271" s="28"/>
      <c r="E271" s="28"/>
      <c r="F271" s="28"/>
      <c r="G271" s="28"/>
      <c r="H271" s="28"/>
      <c r="I271" s="29" t="str">
        <f>IF(AND(F271&lt;&gt;"",G271&lt;&gt;""),F271*G271,"")</f>
        <v/>
      </c>
      <c r="J271" s="29" t="str">
        <f>IF(AND(F271&lt;&gt;"",H271&lt;&gt;""),F271*H271,"")</f>
        <v/>
      </c>
      <c r="K271" s="30" t="str">
        <f>IF(I271&gt;"",IF(I271&gt;0,(I271-J271)/I271,""),"")</f>
        <v/>
      </c>
      <c r="L271" s="28"/>
    </row>
    <row r="272" spans="1:12" ht="18" customHeight="1">
      <c r="A272" s="25"/>
      <c r="B272" s="25"/>
      <c r="C272" s="25"/>
      <c r="D272" s="25"/>
      <c r="E272" s="25"/>
      <c r="F272" s="25"/>
      <c r="G272" s="25"/>
      <c r="H272" s="25"/>
      <c r="I272" s="26" t="str">
        <f>IF(AND(F272&lt;&gt;"",G272&lt;&gt;""),F272*G272,"")</f>
        <v/>
      </c>
      <c r="J272" s="26" t="str">
        <f>IF(AND(F272&lt;&gt;"",H272&lt;&gt;""),F272*H272,"")</f>
        <v/>
      </c>
      <c r="K272" s="27" t="str">
        <f>IF(I272&gt;"",IF(I272&gt;0,(I272-J272)/I272,""),"")</f>
        <v/>
      </c>
      <c r="L272" s="25"/>
    </row>
    <row r="273" spans="1:12" ht="18" customHeight="1">
      <c r="A273" s="28"/>
      <c r="B273" s="28"/>
      <c r="C273" s="28"/>
      <c r="D273" s="28"/>
      <c r="E273" s="28"/>
      <c r="F273" s="28"/>
      <c r="G273" s="28"/>
      <c r="H273" s="28"/>
      <c r="I273" s="29" t="str">
        <f>IF(AND(F273&lt;&gt;"",G273&lt;&gt;""),F273*G273,"")</f>
        <v/>
      </c>
      <c r="J273" s="29" t="str">
        <f>IF(AND(F273&lt;&gt;"",H273&lt;&gt;""),F273*H273,"")</f>
        <v/>
      </c>
      <c r="K273" s="30" t="str">
        <f>IF(I273&gt;"",IF(I273&gt;0,(I273-J273)/I273,""),"")</f>
        <v/>
      </c>
      <c r="L273" s="28"/>
    </row>
    <row r="274" spans="1:12" ht="18" customHeight="1">
      <c r="A274" s="25"/>
      <c r="B274" s="25"/>
      <c r="C274" s="25"/>
      <c r="D274" s="25"/>
      <c r="E274" s="25"/>
      <c r="F274" s="25"/>
      <c r="G274" s="25"/>
      <c r="H274" s="25"/>
      <c r="I274" s="26" t="str">
        <f>IF(AND(F274&lt;&gt;"",G274&lt;&gt;""),F274*G274,"")</f>
        <v/>
      </c>
      <c r="J274" s="26" t="str">
        <f>IF(AND(F274&lt;&gt;"",H274&lt;&gt;""),F274*H274,"")</f>
        <v/>
      </c>
      <c r="K274" s="27" t="str">
        <f>IF(I274&gt;"",IF(I274&gt;0,(I274-J274)/I274,""),"")</f>
        <v/>
      </c>
      <c r="L274" s="25"/>
    </row>
    <row r="275" spans="1:12" ht="18" customHeight="1">
      <c r="A275" s="28"/>
      <c r="B275" s="28"/>
      <c r="C275" s="28"/>
      <c r="D275" s="28"/>
      <c r="E275" s="28"/>
      <c r="F275" s="28"/>
      <c r="G275" s="28"/>
      <c r="H275" s="28"/>
      <c r="I275" s="29" t="str">
        <f>IF(AND(F275&lt;&gt;"",G275&lt;&gt;""),F275*G275,"")</f>
        <v/>
      </c>
      <c r="J275" s="29" t="str">
        <f>IF(AND(F275&lt;&gt;"",H275&lt;&gt;""),F275*H275,"")</f>
        <v/>
      </c>
      <c r="K275" s="30" t="str">
        <f>IF(I275&gt;"",IF(I275&gt;0,(I275-J275)/I275,""),"")</f>
        <v/>
      </c>
      <c r="L275" s="28"/>
    </row>
    <row r="276" spans="1:12" ht="18" customHeight="1">
      <c r="A276" s="25"/>
      <c r="B276" s="25"/>
      <c r="C276" s="25"/>
      <c r="D276" s="25"/>
      <c r="E276" s="25"/>
      <c r="F276" s="25"/>
      <c r="G276" s="25"/>
      <c r="H276" s="25"/>
      <c r="I276" s="26" t="str">
        <f>IF(AND(F276&lt;&gt;"",G276&lt;&gt;""),F276*G276,"")</f>
        <v/>
      </c>
      <c r="J276" s="26" t="str">
        <f>IF(AND(F276&lt;&gt;"",H276&lt;&gt;""),F276*H276,"")</f>
        <v/>
      </c>
      <c r="K276" s="27" t="str">
        <f>IF(I276&gt;"",IF(I276&gt;0,(I276-J276)/I276,""),"")</f>
        <v/>
      </c>
      <c r="L276" s="25"/>
    </row>
    <row r="277" spans="1:12" ht="18" customHeight="1">
      <c r="A277" s="28"/>
      <c r="B277" s="28"/>
      <c r="C277" s="28"/>
      <c r="D277" s="28"/>
      <c r="E277" s="28"/>
      <c r="F277" s="28"/>
      <c r="G277" s="28"/>
      <c r="H277" s="28"/>
      <c r="I277" s="29" t="str">
        <f>IF(AND(F277&lt;&gt;"",G277&lt;&gt;""),F277*G277,"")</f>
        <v/>
      </c>
      <c r="J277" s="29" t="str">
        <f>IF(AND(F277&lt;&gt;"",H277&lt;&gt;""),F277*H277,"")</f>
        <v/>
      </c>
      <c r="K277" s="30" t="str">
        <f>IF(I277&gt;"",IF(I277&gt;0,(I277-J277)/I277,""),"")</f>
        <v/>
      </c>
      <c r="L277" s="28"/>
    </row>
    <row r="278" spans="1:12" ht="18" customHeight="1">
      <c r="A278" s="25"/>
      <c r="B278" s="25"/>
      <c r="C278" s="25"/>
      <c r="D278" s="25"/>
      <c r="E278" s="25"/>
      <c r="F278" s="25"/>
      <c r="G278" s="25"/>
      <c r="H278" s="25"/>
      <c r="I278" s="26" t="str">
        <f>IF(AND(F278&lt;&gt;"",G278&lt;&gt;""),F278*G278,"")</f>
        <v/>
      </c>
      <c r="J278" s="26" t="str">
        <f>IF(AND(F278&lt;&gt;"",H278&lt;&gt;""),F278*H278,"")</f>
        <v/>
      </c>
      <c r="K278" s="27" t="str">
        <f>IF(I278&gt;"",IF(I278&gt;0,(I278-J278)/I278,""),"")</f>
        <v/>
      </c>
      <c r="L278" s="25"/>
    </row>
    <row r="279" spans="1:12" ht="18" customHeight="1">
      <c r="A279" s="28"/>
      <c r="B279" s="28"/>
      <c r="C279" s="28"/>
      <c r="D279" s="28"/>
      <c r="E279" s="28"/>
      <c r="F279" s="28"/>
      <c r="G279" s="28"/>
      <c r="H279" s="28"/>
      <c r="I279" s="29" t="str">
        <f>IF(AND(F279&lt;&gt;"",G279&lt;&gt;""),F279*G279,"")</f>
        <v/>
      </c>
      <c r="J279" s="29" t="str">
        <f>IF(AND(F279&lt;&gt;"",H279&lt;&gt;""),F279*H279,"")</f>
        <v/>
      </c>
      <c r="K279" s="30" t="str">
        <f>IF(I279&gt;"",IF(I279&gt;0,(I279-J279)/I279,""),"")</f>
        <v/>
      </c>
      <c r="L279" s="28"/>
    </row>
    <row r="280" spans="1:12" ht="18" customHeight="1">
      <c r="A280" s="25"/>
      <c r="B280" s="25"/>
      <c r="C280" s="25"/>
      <c r="D280" s="25"/>
      <c r="E280" s="25"/>
      <c r="F280" s="25"/>
      <c r="G280" s="25"/>
      <c r="H280" s="25"/>
      <c r="I280" s="26" t="str">
        <f>IF(AND(F280&lt;&gt;"",G280&lt;&gt;""),F280*G280,"")</f>
        <v/>
      </c>
      <c r="J280" s="26" t="str">
        <f>IF(AND(F280&lt;&gt;"",H280&lt;&gt;""),F280*H280,"")</f>
        <v/>
      </c>
      <c r="K280" s="27" t="str">
        <f>IF(I280&gt;"",IF(I280&gt;0,(I280-J280)/I280,""),"")</f>
        <v/>
      </c>
      <c r="L280" s="25"/>
    </row>
    <row r="281" spans="1:12" ht="18" customHeight="1">
      <c r="A281" s="28"/>
      <c r="B281" s="28"/>
      <c r="C281" s="28"/>
      <c r="D281" s="28"/>
      <c r="E281" s="28"/>
      <c r="F281" s="28"/>
      <c r="G281" s="28"/>
      <c r="H281" s="28"/>
      <c r="I281" s="29" t="str">
        <f>IF(AND(F281&lt;&gt;"",G281&lt;&gt;""),F281*G281,"")</f>
        <v/>
      </c>
      <c r="J281" s="29" t="str">
        <f>IF(AND(F281&lt;&gt;"",H281&lt;&gt;""),F281*H281,"")</f>
        <v/>
      </c>
      <c r="K281" s="30" t="str">
        <f>IF(I281&gt;"",IF(I281&gt;0,(I281-J281)/I281,""),"")</f>
        <v/>
      </c>
      <c r="L281" s="28"/>
    </row>
    <row r="282" spans="1:12" ht="18" customHeight="1">
      <c r="A282" s="25"/>
      <c r="B282" s="25"/>
      <c r="C282" s="25"/>
      <c r="D282" s="25"/>
      <c r="E282" s="25"/>
      <c r="F282" s="25"/>
      <c r="G282" s="25"/>
      <c r="H282" s="25"/>
      <c r="I282" s="26" t="str">
        <f>IF(AND(F282&lt;&gt;"",G282&lt;&gt;""),F282*G282,"")</f>
        <v/>
      </c>
      <c r="J282" s="26" t="str">
        <f>IF(AND(F282&lt;&gt;"",H282&lt;&gt;""),F282*H282,"")</f>
        <v/>
      </c>
      <c r="K282" s="27" t="str">
        <f>IF(I282&gt;"",IF(I282&gt;0,(I282-J282)/I282,""),"")</f>
        <v/>
      </c>
      <c r="L282" s="25"/>
    </row>
    <row r="283" spans="1:12" ht="18" customHeight="1">
      <c r="A283" s="28"/>
      <c r="B283" s="28"/>
      <c r="C283" s="28"/>
      <c r="D283" s="28"/>
      <c r="E283" s="28"/>
      <c r="F283" s="28"/>
      <c r="G283" s="28"/>
      <c r="H283" s="28"/>
      <c r="I283" s="29" t="str">
        <f>IF(AND(F283&lt;&gt;"",G283&lt;&gt;""),F283*G283,"")</f>
        <v/>
      </c>
      <c r="J283" s="29" t="str">
        <f>IF(AND(F283&lt;&gt;"",H283&lt;&gt;""),F283*H283,"")</f>
        <v/>
      </c>
      <c r="K283" s="30" t="str">
        <f>IF(I283&gt;"",IF(I283&gt;0,(I283-J283)/I283,""),"")</f>
        <v/>
      </c>
      <c r="L283" s="28"/>
    </row>
    <row r="284" spans="1:12" ht="18" customHeight="1">
      <c r="A284" s="25"/>
      <c r="B284" s="25"/>
      <c r="C284" s="25"/>
      <c r="D284" s="25"/>
      <c r="E284" s="25"/>
      <c r="F284" s="25"/>
      <c r="G284" s="25"/>
      <c r="H284" s="25"/>
      <c r="I284" s="26" t="str">
        <f>IF(AND(F284&lt;&gt;"",G284&lt;&gt;""),F284*G284,"")</f>
        <v/>
      </c>
      <c r="J284" s="26" t="str">
        <f>IF(AND(F284&lt;&gt;"",H284&lt;&gt;""),F284*H284,"")</f>
        <v/>
      </c>
      <c r="K284" s="27" t="str">
        <f>IF(I284&gt;"",IF(I284&gt;0,(I284-J284)/I284,""),"")</f>
        <v/>
      </c>
      <c r="L284" s="25"/>
    </row>
    <row r="285" spans="1:12" ht="18" customHeight="1">
      <c r="A285" s="28"/>
      <c r="B285" s="28"/>
      <c r="C285" s="28"/>
      <c r="D285" s="28"/>
      <c r="E285" s="28"/>
      <c r="F285" s="28"/>
      <c r="G285" s="28"/>
      <c r="H285" s="28"/>
      <c r="I285" s="29" t="str">
        <f>IF(AND(F285&lt;&gt;"",G285&lt;&gt;""),F285*G285,"")</f>
        <v/>
      </c>
      <c r="J285" s="29" t="str">
        <f>IF(AND(F285&lt;&gt;"",H285&lt;&gt;""),F285*H285,"")</f>
        <v/>
      </c>
      <c r="K285" s="30" t="str">
        <f>IF(I285&gt;"",IF(I285&gt;0,(I285-J285)/I285,""),"")</f>
        <v/>
      </c>
      <c r="L285" s="28"/>
    </row>
    <row r="286" spans="1:12" ht="18" customHeight="1">
      <c r="A286" s="25"/>
      <c r="B286" s="25"/>
      <c r="C286" s="25"/>
      <c r="D286" s="25"/>
      <c r="E286" s="25"/>
      <c r="F286" s="25"/>
      <c r="G286" s="25"/>
      <c r="H286" s="25"/>
      <c r="I286" s="26" t="str">
        <f>IF(AND(F286&lt;&gt;"",G286&lt;&gt;""),F286*G286,"")</f>
        <v/>
      </c>
      <c r="J286" s="26" t="str">
        <f>IF(AND(F286&lt;&gt;"",H286&lt;&gt;""),F286*H286,"")</f>
        <v/>
      </c>
      <c r="K286" s="27" t="str">
        <f>IF(I286&gt;"",IF(I286&gt;0,(I286-J286)/I286,""),"")</f>
        <v/>
      </c>
      <c r="L286" s="25"/>
    </row>
    <row r="287" spans="1:12" ht="18" customHeight="1">
      <c r="A287" s="28"/>
      <c r="B287" s="28"/>
      <c r="C287" s="28"/>
      <c r="D287" s="28"/>
      <c r="E287" s="28"/>
      <c r="F287" s="28"/>
      <c r="G287" s="28"/>
      <c r="H287" s="28"/>
      <c r="I287" s="29" t="str">
        <f>IF(AND(F287&lt;&gt;"",G287&lt;&gt;""),F287*G287,"")</f>
        <v/>
      </c>
      <c r="J287" s="29" t="str">
        <f>IF(AND(F287&lt;&gt;"",H287&lt;&gt;""),F287*H287,"")</f>
        <v/>
      </c>
      <c r="K287" s="30" t="str">
        <f>IF(I287&gt;"",IF(I287&gt;0,(I287-J287)/I287,""),"")</f>
        <v/>
      </c>
      <c r="L287" s="28"/>
    </row>
    <row r="288" spans="1:12" ht="18" customHeight="1">
      <c r="A288" s="25"/>
      <c r="B288" s="25"/>
      <c r="C288" s="25"/>
      <c r="D288" s="25"/>
      <c r="E288" s="25"/>
      <c r="F288" s="25"/>
      <c r="G288" s="25"/>
      <c r="H288" s="25"/>
      <c r="I288" s="26" t="str">
        <f>IF(AND(F288&lt;&gt;"",G288&lt;&gt;""),F288*G288,"")</f>
        <v/>
      </c>
      <c r="J288" s="26" t="str">
        <f>IF(AND(F288&lt;&gt;"",H288&lt;&gt;""),F288*H288,"")</f>
        <v/>
      </c>
      <c r="K288" s="27" t="str">
        <f>IF(I288&gt;"",IF(I288&gt;0,(I288-J288)/I288,""),"")</f>
        <v/>
      </c>
      <c r="L288" s="25"/>
    </row>
    <row r="289" spans="1:12" ht="18" customHeight="1">
      <c r="A289" s="28"/>
      <c r="B289" s="28"/>
      <c r="C289" s="28"/>
      <c r="D289" s="28"/>
      <c r="E289" s="28"/>
      <c r="F289" s="28"/>
      <c r="G289" s="28"/>
      <c r="H289" s="28"/>
      <c r="I289" s="29" t="str">
        <f>IF(AND(F289&lt;&gt;"",G289&lt;&gt;""),F289*G289,"")</f>
        <v/>
      </c>
      <c r="J289" s="29" t="str">
        <f>IF(AND(F289&lt;&gt;"",H289&lt;&gt;""),F289*H289,"")</f>
        <v/>
      </c>
      <c r="K289" s="30" t="str">
        <f>IF(I289&gt;"",IF(I289&gt;0,(I289-J289)/I289,""),"")</f>
        <v/>
      </c>
      <c r="L289" s="28"/>
    </row>
    <row r="290" spans="1:12" ht="18" customHeight="1">
      <c r="A290" s="25"/>
      <c r="B290" s="25"/>
      <c r="C290" s="25"/>
      <c r="D290" s="25"/>
      <c r="E290" s="25"/>
      <c r="F290" s="25"/>
      <c r="G290" s="25"/>
      <c r="H290" s="25"/>
      <c r="I290" s="26" t="str">
        <f>IF(AND(F290&lt;&gt;"",G290&lt;&gt;""),F290*G290,"")</f>
        <v/>
      </c>
      <c r="J290" s="26" t="str">
        <f>IF(AND(F290&lt;&gt;"",H290&lt;&gt;""),F290*H290,"")</f>
        <v/>
      </c>
      <c r="K290" s="27" t="str">
        <f>IF(I290&gt;"",IF(I290&gt;0,(I290-J290)/I290,""),"")</f>
        <v/>
      </c>
      <c r="L290" s="25"/>
    </row>
    <row r="291" spans="1:12" ht="18" customHeight="1">
      <c r="A291" s="28"/>
      <c r="B291" s="28"/>
      <c r="C291" s="28"/>
      <c r="D291" s="28"/>
      <c r="E291" s="28"/>
      <c r="F291" s="28"/>
      <c r="G291" s="28"/>
      <c r="H291" s="28"/>
      <c r="I291" s="29" t="str">
        <f>IF(AND(F291&lt;&gt;"",G291&lt;&gt;""),F291*G291,"")</f>
        <v/>
      </c>
      <c r="J291" s="29" t="str">
        <f>IF(AND(F291&lt;&gt;"",H291&lt;&gt;""),F291*H291,"")</f>
        <v/>
      </c>
      <c r="K291" s="30" t="str">
        <f>IF(I291&gt;"",IF(I291&gt;0,(I291-J291)/I291,""),"")</f>
        <v/>
      </c>
      <c r="L291" s="28"/>
    </row>
    <row r="292" spans="1:12" ht="18" customHeight="1">
      <c r="A292" s="25"/>
      <c r="B292" s="25"/>
      <c r="C292" s="25"/>
      <c r="D292" s="25"/>
      <c r="E292" s="25"/>
      <c r="F292" s="25"/>
      <c r="G292" s="25"/>
      <c r="H292" s="25"/>
      <c r="I292" s="26" t="str">
        <f>IF(AND(F292&lt;&gt;"",G292&lt;&gt;""),F292*G292,"")</f>
        <v/>
      </c>
      <c r="J292" s="26" t="str">
        <f>IF(AND(F292&lt;&gt;"",H292&lt;&gt;""),F292*H292,"")</f>
        <v/>
      </c>
      <c r="K292" s="27" t="str">
        <f>IF(I292&gt;"",IF(I292&gt;0,(I292-J292)/I292,""),"")</f>
        <v/>
      </c>
      <c r="L292" s="25"/>
    </row>
    <row r="293" spans="1:12" ht="18" customHeight="1">
      <c r="A293" s="28"/>
      <c r="B293" s="28"/>
      <c r="C293" s="28"/>
      <c r="D293" s="28"/>
      <c r="E293" s="28"/>
      <c r="F293" s="28"/>
      <c r="G293" s="28"/>
      <c r="H293" s="28"/>
      <c r="I293" s="29" t="str">
        <f>IF(AND(F293&lt;&gt;"",G293&lt;&gt;""),F293*G293,"")</f>
        <v/>
      </c>
      <c r="J293" s="29" t="str">
        <f>IF(AND(F293&lt;&gt;"",H293&lt;&gt;""),F293*H293,"")</f>
        <v/>
      </c>
      <c r="K293" s="30" t="str">
        <f>IF(I293&gt;"",IF(I293&gt;0,(I293-J293)/I293,""),"")</f>
        <v/>
      </c>
      <c r="L293" s="28"/>
    </row>
    <row r="294" spans="1:12" ht="18" customHeight="1">
      <c r="A294" s="25"/>
      <c r="B294" s="25"/>
      <c r="C294" s="25"/>
      <c r="D294" s="25"/>
      <c r="E294" s="25"/>
      <c r="F294" s="25"/>
      <c r="G294" s="25"/>
      <c r="H294" s="25"/>
      <c r="I294" s="26" t="str">
        <f>IF(AND(F294&lt;&gt;"",G294&lt;&gt;""),F294*G294,"")</f>
        <v/>
      </c>
      <c r="J294" s="26" t="str">
        <f>IF(AND(F294&lt;&gt;"",H294&lt;&gt;""),F294*H294,"")</f>
        <v/>
      </c>
      <c r="K294" s="27" t="str">
        <f>IF(I294&gt;"",IF(I294&gt;0,(I294-J294)/I294,""),"")</f>
        <v/>
      </c>
      <c r="L294" s="25"/>
    </row>
    <row r="295" spans="1:12" ht="18" customHeight="1">
      <c r="A295" s="28"/>
      <c r="B295" s="28"/>
      <c r="C295" s="28"/>
      <c r="D295" s="28"/>
      <c r="E295" s="28"/>
      <c r="F295" s="28"/>
      <c r="G295" s="28"/>
      <c r="H295" s="28"/>
      <c r="I295" s="29" t="str">
        <f>IF(AND(F295&lt;&gt;"",G295&lt;&gt;""),F295*G295,"")</f>
        <v/>
      </c>
      <c r="J295" s="29" t="str">
        <f>IF(AND(F295&lt;&gt;"",H295&lt;&gt;""),F295*H295,"")</f>
        <v/>
      </c>
      <c r="K295" s="30" t="str">
        <f>IF(I295&gt;"",IF(I295&gt;0,(I295-J295)/I295,""),"")</f>
        <v/>
      </c>
      <c r="L295" s="28"/>
    </row>
    <row r="296" spans="1:12" ht="18" customHeight="1">
      <c r="A296" s="25"/>
      <c r="B296" s="25"/>
      <c r="C296" s="25"/>
      <c r="D296" s="25"/>
      <c r="E296" s="25"/>
      <c r="F296" s="25"/>
      <c r="G296" s="25"/>
      <c r="H296" s="25"/>
      <c r="I296" s="26" t="str">
        <f>IF(AND(F296&lt;&gt;"",G296&lt;&gt;""),F296*G296,"")</f>
        <v/>
      </c>
      <c r="J296" s="26" t="str">
        <f>IF(AND(F296&lt;&gt;"",H296&lt;&gt;""),F296*H296,"")</f>
        <v/>
      </c>
      <c r="K296" s="27" t="str">
        <f>IF(I296&gt;"",IF(I296&gt;0,(I296-J296)/I296,""),"")</f>
        <v/>
      </c>
      <c r="L296" s="25"/>
    </row>
    <row r="297" spans="1:12" ht="18" customHeight="1">
      <c r="A297" s="28"/>
      <c r="B297" s="28"/>
      <c r="C297" s="28"/>
      <c r="D297" s="28"/>
      <c r="E297" s="28"/>
      <c r="F297" s="28"/>
      <c r="G297" s="28"/>
      <c r="H297" s="28"/>
      <c r="I297" s="29" t="str">
        <f>IF(AND(F297&lt;&gt;"",G297&lt;&gt;""),F297*G297,"")</f>
        <v/>
      </c>
      <c r="J297" s="29" t="str">
        <f>IF(AND(F297&lt;&gt;"",H297&lt;&gt;""),F297*H297,"")</f>
        <v/>
      </c>
      <c r="K297" s="30" t="str">
        <f>IF(I297&gt;"",IF(I297&gt;0,(I297-J297)/I297,""),"")</f>
        <v/>
      </c>
      <c r="L297" s="28"/>
    </row>
    <row r="298" spans="1:12" ht="18" customHeight="1">
      <c r="A298" s="25"/>
      <c r="B298" s="25"/>
      <c r="C298" s="25"/>
      <c r="D298" s="25"/>
      <c r="E298" s="25"/>
      <c r="F298" s="25"/>
      <c r="G298" s="25"/>
      <c r="H298" s="25"/>
      <c r="I298" s="26" t="str">
        <f>IF(AND(F298&lt;&gt;"",G298&lt;&gt;""),F298*G298,"")</f>
        <v/>
      </c>
      <c r="J298" s="26" t="str">
        <f>IF(AND(F298&lt;&gt;"",H298&lt;&gt;""),F298*H298,"")</f>
        <v/>
      </c>
      <c r="K298" s="27" t="str">
        <f>IF(I298&gt;"",IF(I298&gt;0,(I298-J298)/I298,""),"")</f>
        <v/>
      </c>
      <c r="L298" s="25"/>
    </row>
    <row r="299" spans="1:12" ht="18" customHeight="1">
      <c r="A299" s="28"/>
      <c r="B299" s="28"/>
      <c r="C299" s="28"/>
      <c r="D299" s="28"/>
      <c r="E299" s="28"/>
      <c r="F299" s="28"/>
      <c r="G299" s="28"/>
      <c r="H299" s="28"/>
      <c r="I299" s="29" t="str">
        <f>IF(AND(F299&lt;&gt;"",G299&lt;&gt;""),F299*G299,"")</f>
        <v/>
      </c>
      <c r="J299" s="29" t="str">
        <f>IF(AND(F299&lt;&gt;"",H299&lt;&gt;""),F299*H299,"")</f>
        <v/>
      </c>
      <c r="K299" s="30" t="str">
        <f>IF(I299&gt;"",IF(I299&gt;0,(I299-J299)/I299,""),"")</f>
        <v/>
      </c>
      <c r="L299" s="28"/>
    </row>
    <row r="300" spans="1:12" ht="18" customHeight="1">
      <c r="A300" s="25"/>
      <c r="B300" s="25"/>
      <c r="C300" s="25"/>
      <c r="D300" s="25"/>
      <c r="E300" s="25"/>
      <c r="F300" s="25"/>
      <c r="G300" s="25"/>
      <c r="H300" s="25"/>
      <c r="I300" s="26" t="str">
        <f>IF(AND(F300&lt;&gt;"",G300&lt;&gt;""),F300*G300,"")</f>
        <v/>
      </c>
      <c r="J300" s="26" t="str">
        <f>IF(AND(F300&lt;&gt;"",H300&lt;&gt;""),F300*H300,"")</f>
        <v/>
      </c>
      <c r="K300" s="27" t="str">
        <f>IF(I300&gt;"",IF(I300&gt;0,(I300-J300)/I300,""),"")</f>
        <v/>
      </c>
      <c r="L300" s="25"/>
    </row>
  </sheetData>
  <mergeCells count="9">
    <mergeCell ref="A3:B3"/>
    <mergeCell ref="C3:D3"/>
    <mergeCell ref="E3:F3"/>
    <mergeCell ref="G3:H3"/>
    <mergeCell ref="A1:L1"/>
    <mergeCell ref="A2:B2"/>
    <mergeCell ref="C2:D2"/>
    <mergeCell ref="E2:F2"/>
    <mergeCell ref="G2:H2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50"/>
  <sheetViews>
    <sheetView showGridLines="0" zoomScaleNormal="100" workbookViewId="0">
      <pane ySplit="4" topLeftCell="A5" activePane="bottomLeft" state="frozen"/>
      <selection pane="bottomLeft"/>
    </sheetView>
  </sheetViews>
  <sheetFormatPr defaultColWidth="8.7109375" defaultRowHeight="15"/>
  <cols>
    <col min="1" max="1" width="3" customWidth="1"/>
    <col min="2" max="2" width="20" customWidth="1"/>
    <col min="3" max="3" width="12" customWidth="1"/>
    <col min="4" max="6" width="10" customWidth="1"/>
    <col min="7" max="8" width="12" customWidth="1"/>
    <col min="9" max="10" width="14" customWidth="1"/>
    <col min="11" max="11" width="3" customWidth="1"/>
    <col min="12" max="12" width="16" customWidth="1"/>
    <col min="13" max="13" width="14" customWidth="1"/>
  </cols>
  <sheetData>
    <row r="1" spans="1:13" ht="34.5" customHeight="1">
      <c r="A1" s="98" t="s">
        <v>33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</row>
    <row r="2" spans="1:13" ht="21.75" customHeight="1">
      <c r="A2" s="99" t="s">
        <v>79</v>
      </c>
      <c r="B2" s="99"/>
      <c r="C2" s="99"/>
      <c r="D2" s="102" t="s">
        <v>80</v>
      </c>
      <c r="E2" s="102"/>
      <c r="F2" s="102"/>
      <c r="G2" s="103" t="s">
        <v>81</v>
      </c>
      <c r="H2" s="103"/>
      <c r="I2" s="103"/>
      <c r="J2" s="104" t="s">
        <v>82</v>
      </c>
      <c r="K2" s="104"/>
      <c r="L2" s="104"/>
    </row>
    <row r="3" spans="1:13" ht="24.75" customHeight="1">
      <c r="A3" s="100">
        <f>COUNTA(B5:B150)</f>
        <v>7</v>
      </c>
      <c r="B3" s="100"/>
      <c r="C3" s="100"/>
      <c r="D3" s="101">
        <f>SUMPRODUCT((D5:D150)*(F5:F150))</f>
        <v>2211</v>
      </c>
      <c r="E3" s="101"/>
      <c r="F3" s="101"/>
      <c r="G3" s="100">
        <f>COUNTIF(L5:L150,"Repor")</f>
        <v>0</v>
      </c>
      <c r="H3" s="100"/>
      <c r="I3" s="100"/>
      <c r="J3" s="100">
        <f>COUNTIF(L5:L150,"Esgotado")</f>
        <v>1</v>
      </c>
      <c r="K3" s="100"/>
      <c r="L3" s="100"/>
    </row>
    <row r="4" spans="1:13" ht="21.75" customHeight="1">
      <c r="A4" s="9" t="s">
        <v>55</v>
      </c>
      <c r="B4" s="10" t="s">
        <v>59</v>
      </c>
      <c r="C4" s="10" t="s">
        <v>83</v>
      </c>
      <c r="D4" s="10" t="s">
        <v>84</v>
      </c>
      <c r="E4" s="10" t="s">
        <v>85</v>
      </c>
      <c r="F4" s="10" t="s">
        <v>62</v>
      </c>
      <c r="G4" s="10" t="s">
        <v>86</v>
      </c>
      <c r="H4" s="10" t="s">
        <v>65</v>
      </c>
      <c r="I4" s="10" t="s">
        <v>87</v>
      </c>
      <c r="J4" s="9" t="s">
        <v>88</v>
      </c>
      <c r="K4" s="10"/>
      <c r="L4" s="9" t="s">
        <v>89</v>
      </c>
      <c r="M4" s="10" t="s">
        <v>90</v>
      </c>
    </row>
    <row r="5" spans="1:13" ht="19.5" customHeight="1">
      <c r="A5" s="13">
        <v>1</v>
      </c>
      <c r="B5" s="16" t="s">
        <v>68</v>
      </c>
      <c r="C5" s="16" t="s">
        <v>91</v>
      </c>
      <c r="D5" s="13">
        <v>20</v>
      </c>
      <c r="E5" s="13">
        <v>5</v>
      </c>
      <c r="F5" s="17">
        <v>22</v>
      </c>
      <c r="G5" s="17">
        <v>45</v>
      </c>
      <c r="H5" s="18">
        <f>IF(G5&gt;0,(G5-F5)/G5,"")</f>
        <v>0.51111111111111107</v>
      </c>
      <c r="I5" s="13">
        <f>IFERROR(SUMIF(Vendas!E$5:E$300,B5,Vendas!F$5:F$300),0)</f>
        <v>2</v>
      </c>
      <c r="J5" s="13">
        <f>D5-I5</f>
        <v>18</v>
      </c>
      <c r="K5" s="16"/>
      <c r="L5" s="62" t="str">
        <f>IF(J5&lt;=0,"Esgotado",IF(J5&lt;=E5,"Repor","✅ OK"))</f>
        <v>✅ OK</v>
      </c>
      <c r="M5" s="15">
        <v>46178</v>
      </c>
    </row>
    <row r="6" spans="1:13" ht="19.5" customHeight="1">
      <c r="A6" s="19">
        <v>2</v>
      </c>
      <c r="B6" s="22" t="s">
        <v>75</v>
      </c>
      <c r="C6" s="22" t="s">
        <v>91</v>
      </c>
      <c r="D6" s="19">
        <v>15</v>
      </c>
      <c r="E6" s="19">
        <v>5</v>
      </c>
      <c r="F6" s="23">
        <v>22</v>
      </c>
      <c r="G6" s="23">
        <v>45</v>
      </c>
      <c r="H6" s="24">
        <f>IF(G6&gt;0,(G6-F6)/G6,"")</f>
        <v>0.51111111111111107</v>
      </c>
      <c r="I6" s="19">
        <f>IFERROR(SUMIF(Vendas!E$5:E$300,B6,Vendas!F$5:F$300),0)</f>
        <v>3</v>
      </c>
      <c r="J6" s="19">
        <f>D6-I6</f>
        <v>12</v>
      </c>
      <c r="K6" s="22"/>
      <c r="L6" s="31" t="str">
        <f>IF(J6&lt;=0,"Esgotado",IF(J6&lt;=E6,"Repor","✅ OK"))</f>
        <v>✅ OK</v>
      </c>
      <c r="M6" s="21">
        <v>46175</v>
      </c>
    </row>
    <row r="7" spans="1:13" ht="19.5" customHeight="1">
      <c r="A7" s="13">
        <v>3</v>
      </c>
      <c r="B7" s="16" t="s">
        <v>70</v>
      </c>
      <c r="C7" s="16" t="s">
        <v>91</v>
      </c>
      <c r="D7" s="13">
        <v>10</v>
      </c>
      <c r="E7" s="13">
        <v>3</v>
      </c>
      <c r="F7" s="17">
        <v>40</v>
      </c>
      <c r="G7" s="17">
        <v>89.9</v>
      </c>
      <c r="H7" s="18">
        <f>IF(G7&gt;0,(G7-F7)/G7,"")</f>
        <v>0.55506117908787544</v>
      </c>
      <c r="I7" s="13">
        <f>IFERROR(SUMIF(Vendas!E$5:E$300,B7,Vendas!F$5:F$300),0)</f>
        <v>1</v>
      </c>
      <c r="J7" s="13">
        <f>D7-I7</f>
        <v>9</v>
      </c>
      <c r="K7" s="16"/>
      <c r="L7" s="62" t="str">
        <f>IF(J7&lt;=0,"Esgotado",IF(J7&lt;=E7,"Repor","✅ OK"))</f>
        <v>✅ OK</v>
      </c>
      <c r="M7" s="15">
        <v>46172</v>
      </c>
    </row>
    <row r="8" spans="1:13" ht="19.5" customHeight="1">
      <c r="A8" s="19">
        <v>4</v>
      </c>
      <c r="B8" s="22" t="s">
        <v>72</v>
      </c>
      <c r="C8" s="22" t="s">
        <v>92</v>
      </c>
      <c r="D8" s="19">
        <v>8</v>
      </c>
      <c r="E8" s="19">
        <v>2</v>
      </c>
      <c r="F8" s="23">
        <v>75</v>
      </c>
      <c r="G8" s="23">
        <v>149.9</v>
      </c>
      <c r="H8" s="24">
        <f>IF(G8&gt;0,(G8-F8)/G8,"")</f>
        <v>0.4996664442961975</v>
      </c>
      <c r="I8" s="19">
        <f>IFERROR(SUMIF(Vendas!E$5:E$300,B8,Vendas!F$5:F$300),0)</f>
        <v>1</v>
      </c>
      <c r="J8" s="19">
        <f>D8-I8</f>
        <v>7</v>
      </c>
      <c r="K8" s="22"/>
      <c r="L8" s="31" t="str">
        <f>IF(J8&lt;=0,"Esgotado",IF(J8&lt;=E8,"Repor","✅ OK"))</f>
        <v>✅ OK</v>
      </c>
      <c r="M8" s="21">
        <v>46169</v>
      </c>
    </row>
    <row r="9" spans="1:13" ht="19.5" customHeight="1">
      <c r="A9" s="13">
        <v>5</v>
      </c>
      <c r="B9" s="16" t="s">
        <v>78</v>
      </c>
      <c r="C9" s="16" t="s">
        <v>91</v>
      </c>
      <c r="D9" s="13">
        <v>12</v>
      </c>
      <c r="E9" s="13">
        <v>4</v>
      </c>
      <c r="F9" s="17">
        <v>28</v>
      </c>
      <c r="G9" s="17">
        <v>59.9</v>
      </c>
      <c r="H9" s="18">
        <f>IF(G9&gt;0,(G9-F9)/G9,"")</f>
        <v>0.53255425709515858</v>
      </c>
      <c r="I9" s="13">
        <f>IFERROR(SUMIF(Vendas!E$5:E$300,B9,Vendas!F$5:F$300),0)</f>
        <v>2</v>
      </c>
      <c r="J9" s="13">
        <f>D9-I9</f>
        <v>10</v>
      </c>
      <c r="K9" s="16"/>
      <c r="L9" s="62" t="str">
        <f>IF(J9&lt;=0,"Esgotado",IF(J9&lt;=E9,"Repor","✅ OK"))</f>
        <v>✅ OK</v>
      </c>
      <c r="M9" s="15">
        <v>46166</v>
      </c>
    </row>
    <row r="10" spans="1:13" ht="19.5" customHeight="1">
      <c r="A10" s="19">
        <v>6</v>
      </c>
      <c r="B10" s="22" t="s">
        <v>93</v>
      </c>
      <c r="C10" s="22" t="s">
        <v>94</v>
      </c>
      <c r="D10" s="19">
        <v>30</v>
      </c>
      <c r="E10" s="19">
        <v>10</v>
      </c>
      <c r="F10" s="23">
        <v>3.5</v>
      </c>
      <c r="G10" s="23">
        <v>9.9</v>
      </c>
      <c r="H10" s="24">
        <f>IF(G10&gt;0,(G10-F10)/G10,"")</f>
        <v>0.64646464646464652</v>
      </c>
      <c r="I10" s="19">
        <f>IFERROR(SUMIF(Vendas!E$5:E$300,B10,Vendas!F$5:F$300),0)</f>
        <v>0</v>
      </c>
      <c r="J10" s="19">
        <f>D10-I10</f>
        <v>30</v>
      </c>
      <c r="K10" s="22"/>
      <c r="L10" s="31" t="str">
        <f>IF(J10&lt;=0,"Esgotado",IF(J10&lt;=E10,"Repor","✅ OK"))</f>
        <v>✅ OK</v>
      </c>
      <c r="M10" s="21">
        <v>46163</v>
      </c>
    </row>
    <row r="11" spans="1:13" ht="19.5" customHeight="1">
      <c r="A11" s="13">
        <v>7</v>
      </c>
      <c r="B11" s="16" t="s">
        <v>95</v>
      </c>
      <c r="C11" s="16" t="s">
        <v>94</v>
      </c>
      <c r="D11" s="13">
        <v>0</v>
      </c>
      <c r="E11" s="13">
        <v>2</v>
      </c>
      <c r="F11" s="17">
        <v>15</v>
      </c>
      <c r="G11" s="17">
        <v>39.9</v>
      </c>
      <c r="H11" s="18">
        <f>IF(G11&gt;0,(G11-F11)/G11,"")</f>
        <v>0.62406015037593987</v>
      </c>
      <c r="I11" s="13">
        <f>IFERROR(SUMIF(Vendas!E$5:E$300,B11,Vendas!F$5:F$300),0)</f>
        <v>0</v>
      </c>
      <c r="J11" s="13">
        <f>D11-I11</f>
        <v>0</v>
      </c>
      <c r="K11" s="16"/>
      <c r="L11" s="62" t="str">
        <f>IF(J11&lt;=0,"Esgotado",IF(J11&lt;=E11,"Repor","✅ OK"))</f>
        <v>Esgotado</v>
      </c>
      <c r="M11" s="15">
        <v>46160</v>
      </c>
    </row>
    <row r="12" spans="1:13" ht="18" customHeight="1">
      <c r="A12" s="25"/>
      <c r="B12" s="25"/>
      <c r="C12" s="25"/>
      <c r="D12" s="25"/>
      <c r="E12" s="25"/>
      <c r="F12" s="25"/>
      <c r="G12" s="25"/>
      <c r="H12" s="27" t="str">
        <f>IF(AND(G12&lt;&gt;"",F12&lt;&gt;""),IF(G12&gt;0,(G12-F12)/G12,""),"")</f>
        <v/>
      </c>
      <c r="I12" s="32" t="str">
        <f>IF(B12&lt;&gt;"",IFERROR(SUMIF(Vendas!E$5:E$300,B12,Vendas!F$5:F$300),0),"")</f>
        <v/>
      </c>
      <c r="J12" s="32" t="str">
        <f>IF(B12&lt;&gt;"",D12-I12,"")</f>
        <v/>
      </c>
      <c r="K12" s="25"/>
      <c r="L12" s="33" t="str">
        <f>IF(B12="","",IF(J12&lt;=0,"Esgotado",IF(J12&lt;=E12,"Repor","✅ OK")))</f>
        <v/>
      </c>
      <c r="M12" s="25"/>
    </row>
    <row r="13" spans="1:13" ht="18" customHeight="1">
      <c r="A13" s="28"/>
      <c r="B13" s="28"/>
      <c r="C13" s="28"/>
      <c r="D13" s="28"/>
      <c r="E13" s="28"/>
      <c r="F13" s="28"/>
      <c r="G13" s="28"/>
      <c r="H13" s="30" t="str">
        <f>IF(AND(G13&lt;&gt;"",F13&lt;&gt;""),IF(G13&gt;0,(G13-F13)/G13,""),"")</f>
        <v/>
      </c>
      <c r="I13" s="34" t="str">
        <f>IF(B13&lt;&gt;"",IFERROR(SUMIF(Vendas!E$5:E$300,B13,Vendas!F$5:F$300),0),"")</f>
        <v/>
      </c>
      <c r="J13" s="34" t="str">
        <f>IF(B13&lt;&gt;"",D13-I13,"")</f>
        <v/>
      </c>
      <c r="K13" s="28"/>
      <c r="L13" s="35" t="str">
        <f>IF(B13="","",IF(J13&lt;=0,"Esgotado",IF(J13&lt;=E13,"Repor","✅ OK")))</f>
        <v/>
      </c>
      <c r="M13" s="28"/>
    </row>
    <row r="14" spans="1:13" ht="18" customHeight="1">
      <c r="A14" s="25"/>
      <c r="B14" s="25"/>
      <c r="C14" s="25"/>
      <c r="D14" s="25"/>
      <c r="E14" s="25"/>
      <c r="F14" s="25"/>
      <c r="G14" s="25"/>
      <c r="H14" s="27" t="str">
        <f>IF(AND(G14&lt;&gt;"",F14&lt;&gt;""),IF(G14&gt;0,(G14-F14)/G14,""),"")</f>
        <v/>
      </c>
      <c r="I14" s="32" t="str">
        <f>IF(B14&lt;&gt;"",IFERROR(SUMIF(Vendas!E$5:E$300,B14,Vendas!F$5:F$300),0),"")</f>
        <v/>
      </c>
      <c r="J14" s="32" t="str">
        <f>IF(B14&lt;&gt;"",D14-I14,"")</f>
        <v/>
      </c>
      <c r="K14" s="25"/>
      <c r="L14" s="33" t="str">
        <f>IF(B14="","",IF(J14&lt;=0,"Esgotado",IF(J14&lt;=E14,"Repor","✅ OK")))</f>
        <v/>
      </c>
      <c r="M14" s="25"/>
    </row>
    <row r="15" spans="1:13" ht="18" customHeight="1">
      <c r="A15" s="28"/>
      <c r="B15" s="28"/>
      <c r="C15" s="28"/>
      <c r="D15" s="28"/>
      <c r="E15" s="28"/>
      <c r="F15" s="28"/>
      <c r="G15" s="28"/>
      <c r="H15" s="30" t="str">
        <f>IF(AND(G15&lt;&gt;"",F15&lt;&gt;""),IF(G15&gt;0,(G15-F15)/G15,""),"")</f>
        <v/>
      </c>
      <c r="I15" s="34" t="str">
        <f>IF(B15&lt;&gt;"",IFERROR(SUMIF(Vendas!E$5:E$300,B15,Vendas!F$5:F$300),0),"")</f>
        <v/>
      </c>
      <c r="J15" s="34" t="str">
        <f>IF(B15&lt;&gt;"",D15-I15,"")</f>
        <v/>
      </c>
      <c r="K15" s="28"/>
      <c r="L15" s="35" t="str">
        <f>IF(B15="","",IF(J15&lt;=0,"Esgotado",IF(J15&lt;=E15,"Repor","✅ OK")))</f>
        <v/>
      </c>
      <c r="M15" s="28"/>
    </row>
    <row r="16" spans="1:13" ht="18" customHeight="1">
      <c r="A16" s="25"/>
      <c r="B16" s="25"/>
      <c r="C16" s="25"/>
      <c r="D16" s="25"/>
      <c r="E16" s="25"/>
      <c r="F16" s="25"/>
      <c r="G16" s="25"/>
      <c r="H16" s="27" t="str">
        <f>IF(AND(G16&lt;&gt;"",F16&lt;&gt;""),IF(G16&gt;0,(G16-F16)/G16,""),"")</f>
        <v/>
      </c>
      <c r="I16" s="32" t="str">
        <f>IF(B16&lt;&gt;"",IFERROR(SUMIF(Vendas!E$5:E$300,B16,Vendas!F$5:F$300),0),"")</f>
        <v/>
      </c>
      <c r="J16" s="32" t="str">
        <f>IF(B16&lt;&gt;"",D16-I16,"")</f>
        <v/>
      </c>
      <c r="K16" s="25"/>
      <c r="L16" s="33" t="str">
        <f>IF(B16="","",IF(J16&lt;=0,"Esgotado",IF(J16&lt;=E16,"Repor","✅ OK")))</f>
        <v/>
      </c>
      <c r="M16" s="25"/>
    </row>
    <row r="17" spans="1:13" ht="18" customHeight="1">
      <c r="A17" s="28"/>
      <c r="B17" s="28"/>
      <c r="C17" s="28"/>
      <c r="D17" s="28"/>
      <c r="E17" s="28"/>
      <c r="F17" s="28"/>
      <c r="G17" s="28"/>
      <c r="H17" s="30" t="str">
        <f>IF(AND(G17&lt;&gt;"",F17&lt;&gt;""),IF(G17&gt;0,(G17-F17)/G17,""),"")</f>
        <v/>
      </c>
      <c r="I17" s="34" t="str">
        <f>IF(B17&lt;&gt;"",IFERROR(SUMIF(Vendas!E$5:E$300,B17,Vendas!F$5:F$300),0),"")</f>
        <v/>
      </c>
      <c r="J17" s="34" t="str">
        <f>IF(B17&lt;&gt;"",D17-I17,"")</f>
        <v/>
      </c>
      <c r="K17" s="28"/>
      <c r="L17" s="35" t="str">
        <f>IF(B17="","",IF(J17&lt;=0,"Esgotado",IF(J17&lt;=E17,"Repor","✅ OK")))</f>
        <v/>
      </c>
      <c r="M17" s="28"/>
    </row>
    <row r="18" spans="1:13" ht="18" customHeight="1">
      <c r="A18" s="25"/>
      <c r="B18" s="25"/>
      <c r="C18" s="25"/>
      <c r="D18" s="25"/>
      <c r="E18" s="25"/>
      <c r="F18" s="25"/>
      <c r="G18" s="25"/>
      <c r="H18" s="27" t="str">
        <f>IF(AND(G18&lt;&gt;"",F18&lt;&gt;""),IF(G18&gt;0,(G18-F18)/G18,""),"")</f>
        <v/>
      </c>
      <c r="I18" s="32" t="str">
        <f>IF(B18&lt;&gt;"",IFERROR(SUMIF(Vendas!E$5:E$300,B18,Vendas!F$5:F$300),0),"")</f>
        <v/>
      </c>
      <c r="J18" s="32" t="str">
        <f>IF(B18&lt;&gt;"",D18-I18,"")</f>
        <v/>
      </c>
      <c r="K18" s="25"/>
      <c r="L18" s="33" t="str">
        <f>IF(B18="","",IF(J18&lt;=0,"Esgotado",IF(J18&lt;=E18,"Repor","✅ OK")))</f>
        <v/>
      </c>
      <c r="M18" s="25"/>
    </row>
    <row r="19" spans="1:13" ht="18" customHeight="1">
      <c r="A19" s="28"/>
      <c r="B19" s="28"/>
      <c r="C19" s="28"/>
      <c r="D19" s="28"/>
      <c r="E19" s="28"/>
      <c r="F19" s="28"/>
      <c r="G19" s="28"/>
      <c r="H19" s="30" t="str">
        <f>IF(AND(G19&lt;&gt;"",F19&lt;&gt;""),IF(G19&gt;0,(G19-F19)/G19,""),"")</f>
        <v/>
      </c>
      <c r="I19" s="34" t="str">
        <f>IF(B19&lt;&gt;"",IFERROR(SUMIF(Vendas!E$5:E$300,B19,Vendas!F$5:F$300),0),"")</f>
        <v/>
      </c>
      <c r="J19" s="34" t="str">
        <f>IF(B19&lt;&gt;"",D19-I19,"")</f>
        <v/>
      </c>
      <c r="K19" s="28"/>
      <c r="L19" s="35" t="str">
        <f>IF(B19="","",IF(J19&lt;=0,"Esgotado",IF(J19&lt;=E19,"Repor","✅ OK")))</f>
        <v/>
      </c>
      <c r="M19" s="28"/>
    </row>
    <row r="20" spans="1:13" ht="18" customHeight="1">
      <c r="A20" s="25"/>
      <c r="B20" s="25"/>
      <c r="C20" s="25"/>
      <c r="D20" s="25"/>
      <c r="E20" s="25"/>
      <c r="F20" s="25"/>
      <c r="G20" s="25"/>
      <c r="H20" s="27" t="str">
        <f>IF(AND(G20&lt;&gt;"",F20&lt;&gt;""),IF(G20&gt;0,(G20-F20)/G20,""),"")</f>
        <v/>
      </c>
      <c r="I20" s="32" t="str">
        <f>IF(B20&lt;&gt;"",IFERROR(SUMIF(Vendas!E$5:E$300,B20,Vendas!F$5:F$300),0),"")</f>
        <v/>
      </c>
      <c r="J20" s="32" t="str">
        <f>IF(B20&lt;&gt;"",D20-I20,"")</f>
        <v/>
      </c>
      <c r="K20" s="25"/>
      <c r="L20" s="33" t="str">
        <f>IF(B20="","",IF(J20&lt;=0,"Esgotado",IF(J20&lt;=E20,"Repor","✅ OK")))</f>
        <v/>
      </c>
      <c r="M20" s="25"/>
    </row>
    <row r="21" spans="1:13" ht="18" customHeight="1">
      <c r="A21" s="28"/>
      <c r="B21" s="28"/>
      <c r="C21" s="28"/>
      <c r="D21" s="28"/>
      <c r="E21" s="28"/>
      <c r="F21" s="28"/>
      <c r="G21" s="28"/>
      <c r="H21" s="30" t="str">
        <f>IF(AND(G21&lt;&gt;"",F21&lt;&gt;""),IF(G21&gt;0,(G21-F21)/G21,""),"")</f>
        <v/>
      </c>
      <c r="I21" s="34" t="str">
        <f>IF(B21&lt;&gt;"",IFERROR(SUMIF(Vendas!E$5:E$300,B21,Vendas!F$5:F$300),0),"")</f>
        <v/>
      </c>
      <c r="J21" s="34" t="str">
        <f>IF(B21&lt;&gt;"",D21-I21,"")</f>
        <v/>
      </c>
      <c r="K21" s="28"/>
      <c r="L21" s="35" t="str">
        <f>IF(B21="","",IF(J21&lt;=0,"Esgotado",IF(J21&lt;=E21,"Repor","✅ OK")))</f>
        <v/>
      </c>
      <c r="M21" s="28"/>
    </row>
    <row r="22" spans="1:13" ht="18" customHeight="1">
      <c r="A22" s="25"/>
      <c r="B22" s="25"/>
      <c r="C22" s="25"/>
      <c r="D22" s="25"/>
      <c r="E22" s="25"/>
      <c r="F22" s="25"/>
      <c r="G22" s="25"/>
      <c r="H22" s="27" t="str">
        <f>IF(AND(G22&lt;&gt;"",F22&lt;&gt;""),IF(G22&gt;0,(G22-F22)/G22,""),"")</f>
        <v/>
      </c>
      <c r="I22" s="32" t="str">
        <f>IF(B22&lt;&gt;"",IFERROR(SUMIF(Vendas!E$5:E$300,B22,Vendas!F$5:F$300),0),"")</f>
        <v/>
      </c>
      <c r="J22" s="32" t="str">
        <f>IF(B22&lt;&gt;"",D22-I22,"")</f>
        <v/>
      </c>
      <c r="K22" s="25"/>
      <c r="L22" s="33" t="str">
        <f>IF(B22="","",IF(J22&lt;=0,"Esgotado",IF(J22&lt;=E22,"Repor","✅ OK")))</f>
        <v/>
      </c>
      <c r="M22" s="25"/>
    </row>
    <row r="23" spans="1:13" ht="18" customHeight="1">
      <c r="A23" s="28"/>
      <c r="B23" s="28"/>
      <c r="C23" s="28"/>
      <c r="D23" s="28"/>
      <c r="E23" s="28"/>
      <c r="F23" s="28"/>
      <c r="G23" s="28"/>
      <c r="H23" s="30" t="str">
        <f>IF(AND(G23&lt;&gt;"",F23&lt;&gt;""),IF(G23&gt;0,(G23-F23)/G23,""),"")</f>
        <v/>
      </c>
      <c r="I23" s="34" t="str">
        <f>IF(B23&lt;&gt;"",IFERROR(SUMIF(Vendas!E$5:E$300,B23,Vendas!F$5:F$300),0),"")</f>
        <v/>
      </c>
      <c r="J23" s="34" t="str">
        <f>IF(B23&lt;&gt;"",D23-I23,"")</f>
        <v/>
      </c>
      <c r="K23" s="28"/>
      <c r="L23" s="35" t="str">
        <f>IF(B23="","",IF(J23&lt;=0,"Esgotado",IF(J23&lt;=E23,"Repor","✅ OK")))</f>
        <v/>
      </c>
      <c r="M23" s="28"/>
    </row>
    <row r="24" spans="1:13" ht="18" customHeight="1">
      <c r="A24" s="25"/>
      <c r="B24" s="25"/>
      <c r="C24" s="25"/>
      <c r="D24" s="25"/>
      <c r="E24" s="25"/>
      <c r="F24" s="25"/>
      <c r="G24" s="25"/>
      <c r="H24" s="27" t="str">
        <f>IF(AND(G24&lt;&gt;"",F24&lt;&gt;""),IF(G24&gt;0,(G24-F24)/G24,""),"")</f>
        <v/>
      </c>
      <c r="I24" s="32" t="str">
        <f>IF(B24&lt;&gt;"",IFERROR(SUMIF(Vendas!E$5:E$300,B24,Vendas!F$5:F$300),0),"")</f>
        <v/>
      </c>
      <c r="J24" s="32" t="str">
        <f>IF(B24&lt;&gt;"",D24-I24,"")</f>
        <v/>
      </c>
      <c r="K24" s="25"/>
      <c r="L24" s="33" t="str">
        <f>IF(B24="","",IF(J24&lt;=0,"Esgotado",IF(J24&lt;=E24,"Repor","✅ OK")))</f>
        <v/>
      </c>
      <c r="M24" s="25"/>
    </row>
    <row r="25" spans="1:13" ht="18" customHeight="1">
      <c r="A25" s="28"/>
      <c r="B25" s="28"/>
      <c r="C25" s="28"/>
      <c r="D25" s="28"/>
      <c r="E25" s="28"/>
      <c r="F25" s="28"/>
      <c r="G25" s="28"/>
      <c r="H25" s="30" t="str">
        <f>IF(AND(G25&lt;&gt;"",F25&lt;&gt;""),IF(G25&gt;0,(G25-F25)/G25,""),"")</f>
        <v/>
      </c>
      <c r="I25" s="34" t="str">
        <f>IF(B25&lt;&gt;"",IFERROR(SUMIF(Vendas!E$5:E$300,B25,Vendas!F$5:F$300),0),"")</f>
        <v/>
      </c>
      <c r="J25" s="34" t="str">
        <f>IF(B25&lt;&gt;"",D25-I25,"")</f>
        <v/>
      </c>
      <c r="K25" s="28"/>
      <c r="L25" s="35" t="str">
        <f>IF(B25="","",IF(J25&lt;=0,"Esgotado",IF(J25&lt;=E25,"Repor","✅ OK")))</f>
        <v/>
      </c>
      <c r="M25" s="28"/>
    </row>
    <row r="26" spans="1:13" ht="18" customHeight="1">
      <c r="A26" s="25"/>
      <c r="B26" s="25"/>
      <c r="C26" s="25"/>
      <c r="D26" s="25"/>
      <c r="E26" s="25"/>
      <c r="F26" s="25"/>
      <c r="G26" s="25"/>
      <c r="H26" s="27" t="str">
        <f>IF(AND(G26&lt;&gt;"",F26&lt;&gt;""),IF(G26&gt;0,(G26-F26)/G26,""),"")</f>
        <v/>
      </c>
      <c r="I26" s="32" t="str">
        <f>IF(B26&lt;&gt;"",IFERROR(SUMIF(Vendas!E$5:E$300,B26,Vendas!F$5:F$300),0),"")</f>
        <v/>
      </c>
      <c r="J26" s="32" t="str">
        <f>IF(B26&lt;&gt;"",D26-I26,"")</f>
        <v/>
      </c>
      <c r="K26" s="25"/>
      <c r="L26" s="33" t="str">
        <f>IF(B26="","",IF(J26&lt;=0,"Esgotado",IF(J26&lt;=E26,"Repor","✅ OK")))</f>
        <v/>
      </c>
      <c r="M26" s="25"/>
    </row>
    <row r="27" spans="1:13" ht="18" customHeight="1">
      <c r="A27" s="28"/>
      <c r="B27" s="28"/>
      <c r="C27" s="28"/>
      <c r="D27" s="28"/>
      <c r="E27" s="28"/>
      <c r="F27" s="28"/>
      <c r="G27" s="28"/>
      <c r="H27" s="30" t="str">
        <f>IF(AND(G27&lt;&gt;"",F27&lt;&gt;""),IF(G27&gt;0,(G27-F27)/G27,""),"")</f>
        <v/>
      </c>
      <c r="I27" s="34" t="str">
        <f>IF(B27&lt;&gt;"",IFERROR(SUMIF(Vendas!E$5:E$300,B27,Vendas!F$5:F$300),0),"")</f>
        <v/>
      </c>
      <c r="J27" s="34" t="str">
        <f>IF(B27&lt;&gt;"",D27-I27,"")</f>
        <v/>
      </c>
      <c r="K27" s="28"/>
      <c r="L27" s="35" t="str">
        <f>IF(B27="","",IF(J27&lt;=0,"Esgotado",IF(J27&lt;=E27,"Repor","✅ OK")))</f>
        <v/>
      </c>
      <c r="M27" s="28"/>
    </row>
    <row r="28" spans="1:13" ht="18" customHeight="1">
      <c r="A28" s="25"/>
      <c r="B28" s="25"/>
      <c r="C28" s="25"/>
      <c r="D28" s="25"/>
      <c r="E28" s="25"/>
      <c r="F28" s="25"/>
      <c r="G28" s="25"/>
      <c r="H28" s="27" t="str">
        <f>IF(AND(G28&lt;&gt;"",F28&lt;&gt;""),IF(G28&gt;0,(G28-F28)/G28,""),"")</f>
        <v/>
      </c>
      <c r="I28" s="32" t="str">
        <f>IF(B28&lt;&gt;"",IFERROR(SUMIF(Vendas!E$5:E$300,B28,Vendas!F$5:F$300),0),"")</f>
        <v/>
      </c>
      <c r="J28" s="32" t="str">
        <f>IF(B28&lt;&gt;"",D28-I28,"")</f>
        <v/>
      </c>
      <c r="K28" s="25"/>
      <c r="L28" s="33" t="str">
        <f>IF(B28="","",IF(J28&lt;=0,"Esgotado",IF(J28&lt;=E28,"Repor","✅ OK")))</f>
        <v/>
      </c>
      <c r="M28" s="25"/>
    </row>
    <row r="29" spans="1:13" ht="18" customHeight="1">
      <c r="A29" s="28"/>
      <c r="B29" s="28"/>
      <c r="C29" s="28"/>
      <c r="D29" s="28"/>
      <c r="E29" s="28"/>
      <c r="F29" s="28"/>
      <c r="G29" s="28"/>
      <c r="H29" s="30" t="str">
        <f>IF(AND(G29&lt;&gt;"",F29&lt;&gt;""),IF(G29&gt;0,(G29-F29)/G29,""),"")</f>
        <v/>
      </c>
      <c r="I29" s="34" t="str">
        <f>IF(B29&lt;&gt;"",IFERROR(SUMIF(Vendas!E$5:E$300,B29,Vendas!F$5:F$300),0),"")</f>
        <v/>
      </c>
      <c r="J29" s="34" t="str">
        <f>IF(B29&lt;&gt;"",D29-I29,"")</f>
        <v/>
      </c>
      <c r="K29" s="28"/>
      <c r="L29" s="35" t="str">
        <f>IF(B29="","",IF(J29&lt;=0,"Esgotado",IF(J29&lt;=E29,"Repor","✅ OK")))</f>
        <v/>
      </c>
      <c r="M29" s="28"/>
    </row>
    <row r="30" spans="1:13" ht="18" customHeight="1">
      <c r="A30" s="25"/>
      <c r="B30" s="25"/>
      <c r="C30" s="25"/>
      <c r="D30" s="25"/>
      <c r="E30" s="25"/>
      <c r="F30" s="25"/>
      <c r="G30" s="25"/>
      <c r="H30" s="27" t="str">
        <f>IF(AND(G30&lt;&gt;"",F30&lt;&gt;""),IF(G30&gt;0,(G30-F30)/G30,""),"")</f>
        <v/>
      </c>
      <c r="I30" s="32" t="str">
        <f>IF(B30&lt;&gt;"",IFERROR(SUMIF(Vendas!E$5:E$300,B30,Vendas!F$5:F$300),0),"")</f>
        <v/>
      </c>
      <c r="J30" s="32" t="str">
        <f>IF(B30&lt;&gt;"",D30-I30,"")</f>
        <v/>
      </c>
      <c r="K30" s="25"/>
      <c r="L30" s="33" t="str">
        <f>IF(B30="","",IF(J30&lt;=0,"Esgotado",IF(J30&lt;=E30,"Repor","✅ OK")))</f>
        <v/>
      </c>
      <c r="M30" s="25"/>
    </row>
    <row r="31" spans="1:13" ht="18" customHeight="1">
      <c r="A31" s="28"/>
      <c r="B31" s="28"/>
      <c r="C31" s="28"/>
      <c r="D31" s="28"/>
      <c r="E31" s="28"/>
      <c r="F31" s="28"/>
      <c r="G31" s="28"/>
      <c r="H31" s="30" t="str">
        <f>IF(AND(G31&lt;&gt;"",F31&lt;&gt;""),IF(G31&gt;0,(G31-F31)/G31,""),"")</f>
        <v/>
      </c>
      <c r="I31" s="34" t="str">
        <f>IF(B31&lt;&gt;"",IFERROR(SUMIF(Vendas!E$5:E$300,B31,Vendas!F$5:F$300),0),"")</f>
        <v/>
      </c>
      <c r="J31" s="34" t="str">
        <f>IF(B31&lt;&gt;"",D31-I31,"")</f>
        <v/>
      </c>
      <c r="K31" s="28"/>
      <c r="L31" s="35" t="str">
        <f>IF(B31="","",IF(J31&lt;=0,"Esgotado",IF(J31&lt;=E31,"Repor","✅ OK")))</f>
        <v/>
      </c>
      <c r="M31" s="28"/>
    </row>
    <row r="32" spans="1:13" ht="18" customHeight="1">
      <c r="A32" s="25"/>
      <c r="B32" s="25"/>
      <c r="C32" s="25"/>
      <c r="D32" s="25"/>
      <c r="E32" s="25"/>
      <c r="F32" s="25"/>
      <c r="G32" s="25"/>
      <c r="H32" s="27" t="str">
        <f>IF(AND(G32&lt;&gt;"",F32&lt;&gt;""),IF(G32&gt;0,(G32-F32)/G32,""),"")</f>
        <v/>
      </c>
      <c r="I32" s="32" t="str">
        <f>IF(B32&lt;&gt;"",IFERROR(SUMIF(Vendas!E$5:E$300,B32,Vendas!F$5:F$300),0),"")</f>
        <v/>
      </c>
      <c r="J32" s="32" t="str">
        <f>IF(B32&lt;&gt;"",D32-I32,"")</f>
        <v/>
      </c>
      <c r="K32" s="25"/>
      <c r="L32" s="33" t="str">
        <f>IF(B32="","",IF(J32&lt;=0,"Esgotado",IF(J32&lt;=E32,"Repor","✅ OK")))</f>
        <v/>
      </c>
      <c r="M32" s="25"/>
    </row>
    <row r="33" spans="1:13" ht="18" customHeight="1">
      <c r="A33" s="28"/>
      <c r="B33" s="28"/>
      <c r="C33" s="28"/>
      <c r="D33" s="28"/>
      <c r="E33" s="28"/>
      <c r="F33" s="28"/>
      <c r="G33" s="28"/>
      <c r="H33" s="30" t="str">
        <f>IF(AND(G33&lt;&gt;"",F33&lt;&gt;""),IF(G33&gt;0,(G33-F33)/G33,""),"")</f>
        <v/>
      </c>
      <c r="I33" s="34" t="str">
        <f>IF(B33&lt;&gt;"",IFERROR(SUMIF(Vendas!E$5:E$300,B33,Vendas!F$5:F$300),0),"")</f>
        <v/>
      </c>
      <c r="J33" s="34" t="str">
        <f>IF(B33&lt;&gt;"",D33-I33,"")</f>
        <v/>
      </c>
      <c r="K33" s="28"/>
      <c r="L33" s="35" t="str">
        <f>IF(B33="","",IF(J33&lt;=0,"Esgotado",IF(J33&lt;=E33,"Repor","✅ OK")))</f>
        <v/>
      </c>
      <c r="M33" s="28"/>
    </row>
    <row r="34" spans="1:13" ht="18" customHeight="1">
      <c r="A34" s="25"/>
      <c r="B34" s="25"/>
      <c r="C34" s="25"/>
      <c r="D34" s="25"/>
      <c r="E34" s="25"/>
      <c r="F34" s="25"/>
      <c r="G34" s="25"/>
      <c r="H34" s="27" t="str">
        <f>IF(AND(G34&lt;&gt;"",F34&lt;&gt;""),IF(G34&gt;0,(G34-F34)/G34,""),"")</f>
        <v/>
      </c>
      <c r="I34" s="32" t="str">
        <f>IF(B34&lt;&gt;"",IFERROR(SUMIF(Vendas!E$5:E$300,B34,Vendas!F$5:F$300),0),"")</f>
        <v/>
      </c>
      <c r="J34" s="32" t="str">
        <f>IF(B34&lt;&gt;"",D34-I34,"")</f>
        <v/>
      </c>
      <c r="K34" s="25"/>
      <c r="L34" s="33" t="str">
        <f>IF(B34="","",IF(J34&lt;=0,"Esgotado",IF(J34&lt;=E34,"Repor","✅ OK")))</f>
        <v/>
      </c>
      <c r="M34" s="25"/>
    </row>
    <row r="35" spans="1:13" ht="18" customHeight="1">
      <c r="A35" s="28"/>
      <c r="B35" s="28"/>
      <c r="C35" s="28"/>
      <c r="D35" s="28"/>
      <c r="E35" s="28"/>
      <c r="F35" s="28"/>
      <c r="G35" s="28"/>
      <c r="H35" s="30" t="str">
        <f>IF(AND(G35&lt;&gt;"",F35&lt;&gt;""),IF(G35&gt;0,(G35-F35)/G35,""),"")</f>
        <v/>
      </c>
      <c r="I35" s="34" t="str">
        <f>IF(B35&lt;&gt;"",IFERROR(SUMIF(Vendas!E$5:E$300,B35,Vendas!F$5:F$300),0),"")</f>
        <v/>
      </c>
      <c r="J35" s="34" t="str">
        <f>IF(B35&lt;&gt;"",D35-I35,"")</f>
        <v/>
      </c>
      <c r="K35" s="28"/>
      <c r="L35" s="35" t="str">
        <f>IF(B35="","",IF(J35&lt;=0,"Esgotado",IF(J35&lt;=E35,"Repor","✅ OK")))</f>
        <v/>
      </c>
      <c r="M35" s="28"/>
    </row>
    <row r="36" spans="1:13" ht="18" customHeight="1">
      <c r="A36" s="25"/>
      <c r="B36" s="25"/>
      <c r="C36" s="25"/>
      <c r="D36" s="25"/>
      <c r="E36" s="25"/>
      <c r="F36" s="25"/>
      <c r="G36" s="25"/>
      <c r="H36" s="27" t="str">
        <f>IF(AND(G36&lt;&gt;"",F36&lt;&gt;""),IF(G36&gt;0,(G36-F36)/G36,""),"")</f>
        <v/>
      </c>
      <c r="I36" s="32" t="str">
        <f>IF(B36&lt;&gt;"",IFERROR(SUMIF(Vendas!E$5:E$300,B36,Vendas!F$5:F$300),0),"")</f>
        <v/>
      </c>
      <c r="J36" s="32" t="str">
        <f>IF(B36&lt;&gt;"",D36-I36,"")</f>
        <v/>
      </c>
      <c r="K36" s="25"/>
      <c r="L36" s="33" t="str">
        <f>IF(B36="","",IF(J36&lt;=0,"Esgotado",IF(J36&lt;=E36,"Repor","✅ OK")))</f>
        <v/>
      </c>
      <c r="M36" s="25"/>
    </row>
    <row r="37" spans="1:13" ht="18" customHeight="1">
      <c r="A37" s="28"/>
      <c r="B37" s="28"/>
      <c r="C37" s="28"/>
      <c r="D37" s="28"/>
      <c r="E37" s="28"/>
      <c r="F37" s="28"/>
      <c r="G37" s="28"/>
      <c r="H37" s="30" t="str">
        <f>IF(AND(G37&lt;&gt;"",F37&lt;&gt;""),IF(G37&gt;0,(G37-F37)/G37,""),"")</f>
        <v/>
      </c>
      <c r="I37" s="34" t="str">
        <f>IF(B37&lt;&gt;"",IFERROR(SUMIF(Vendas!E$5:E$300,B37,Vendas!F$5:F$300),0),"")</f>
        <v/>
      </c>
      <c r="J37" s="34" t="str">
        <f>IF(B37&lt;&gt;"",D37-I37,"")</f>
        <v/>
      </c>
      <c r="K37" s="28"/>
      <c r="L37" s="35" t="str">
        <f>IF(B37="","",IF(J37&lt;=0,"Esgotado",IF(J37&lt;=E37,"Repor","✅ OK")))</f>
        <v/>
      </c>
      <c r="M37" s="28"/>
    </row>
    <row r="38" spans="1:13" ht="18" customHeight="1">
      <c r="A38" s="25"/>
      <c r="B38" s="25"/>
      <c r="C38" s="25"/>
      <c r="D38" s="25"/>
      <c r="E38" s="25"/>
      <c r="F38" s="25"/>
      <c r="G38" s="25"/>
      <c r="H38" s="27" t="str">
        <f>IF(AND(G38&lt;&gt;"",F38&lt;&gt;""),IF(G38&gt;0,(G38-F38)/G38,""),"")</f>
        <v/>
      </c>
      <c r="I38" s="32" t="str">
        <f>IF(B38&lt;&gt;"",IFERROR(SUMIF(Vendas!E$5:E$300,B38,Vendas!F$5:F$300),0),"")</f>
        <v/>
      </c>
      <c r="J38" s="32" t="str">
        <f>IF(B38&lt;&gt;"",D38-I38,"")</f>
        <v/>
      </c>
      <c r="K38" s="25"/>
      <c r="L38" s="33" t="str">
        <f>IF(B38="","",IF(J38&lt;=0,"Esgotado",IF(J38&lt;=E38,"Repor","✅ OK")))</f>
        <v/>
      </c>
      <c r="M38" s="25"/>
    </row>
    <row r="39" spans="1:13" ht="18" customHeight="1">
      <c r="A39" s="28"/>
      <c r="B39" s="28"/>
      <c r="C39" s="28"/>
      <c r="D39" s="28"/>
      <c r="E39" s="28"/>
      <c r="F39" s="28"/>
      <c r="G39" s="28"/>
      <c r="H39" s="30" t="str">
        <f>IF(AND(G39&lt;&gt;"",F39&lt;&gt;""),IF(G39&gt;0,(G39-F39)/G39,""),"")</f>
        <v/>
      </c>
      <c r="I39" s="34" t="str">
        <f>IF(B39&lt;&gt;"",IFERROR(SUMIF(Vendas!E$5:E$300,B39,Vendas!F$5:F$300),0),"")</f>
        <v/>
      </c>
      <c r="J39" s="34" t="str">
        <f>IF(B39&lt;&gt;"",D39-I39,"")</f>
        <v/>
      </c>
      <c r="K39" s="28"/>
      <c r="L39" s="35" t="str">
        <f>IF(B39="","",IF(J39&lt;=0,"Esgotado",IF(J39&lt;=E39,"Repor","✅ OK")))</f>
        <v/>
      </c>
      <c r="M39" s="28"/>
    </row>
    <row r="40" spans="1:13" ht="18" customHeight="1">
      <c r="A40" s="25"/>
      <c r="B40" s="25"/>
      <c r="C40" s="25"/>
      <c r="D40" s="25"/>
      <c r="E40" s="25"/>
      <c r="F40" s="25"/>
      <c r="G40" s="25"/>
      <c r="H40" s="27" t="str">
        <f>IF(AND(G40&lt;&gt;"",F40&lt;&gt;""),IF(G40&gt;0,(G40-F40)/G40,""),"")</f>
        <v/>
      </c>
      <c r="I40" s="32" t="str">
        <f>IF(B40&lt;&gt;"",IFERROR(SUMIF(Vendas!E$5:E$300,B40,Vendas!F$5:F$300),0),"")</f>
        <v/>
      </c>
      <c r="J40" s="32" t="str">
        <f>IF(B40&lt;&gt;"",D40-I40,"")</f>
        <v/>
      </c>
      <c r="K40" s="25"/>
      <c r="L40" s="33" t="str">
        <f>IF(B40="","",IF(J40&lt;=0,"Esgotado",IF(J40&lt;=E40,"Repor","✅ OK")))</f>
        <v/>
      </c>
      <c r="M40" s="25"/>
    </row>
    <row r="41" spans="1:13" ht="18" customHeight="1">
      <c r="A41" s="28"/>
      <c r="B41" s="28"/>
      <c r="C41" s="28"/>
      <c r="D41" s="28"/>
      <c r="E41" s="28"/>
      <c r="F41" s="28"/>
      <c r="G41" s="28"/>
      <c r="H41" s="30" t="str">
        <f>IF(AND(G41&lt;&gt;"",F41&lt;&gt;""),IF(G41&gt;0,(G41-F41)/G41,""),"")</f>
        <v/>
      </c>
      <c r="I41" s="34" t="str">
        <f>IF(B41&lt;&gt;"",IFERROR(SUMIF(Vendas!E$5:E$300,B41,Vendas!F$5:F$300),0),"")</f>
        <v/>
      </c>
      <c r="J41" s="34" t="str">
        <f>IF(B41&lt;&gt;"",D41-I41,"")</f>
        <v/>
      </c>
      <c r="K41" s="28"/>
      <c r="L41" s="35" t="str">
        <f>IF(B41="","",IF(J41&lt;=0,"Esgotado",IF(J41&lt;=E41,"Repor","✅ OK")))</f>
        <v/>
      </c>
      <c r="M41" s="28"/>
    </row>
    <row r="42" spans="1:13" ht="18" customHeight="1">
      <c r="A42" s="25"/>
      <c r="B42" s="25"/>
      <c r="C42" s="25"/>
      <c r="D42" s="25"/>
      <c r="E42" s="25"/>
      <c r="F42" s="25"/>
      <c r="G42" s="25"/>
      <c r="H42" s="27" t="str">
        <f>IF(AND(G42&lt;&gt;"",F42&lt;&gt;""),IF(G42&gt;0,(G42-F42)/G42,""),"")</f>
        <v/>
      </c>
      <c r="I42" s="32" t="str">
        <f>IF(B42&lt;&gt;"",IFERROR(SUMIF(Vendas!E$5:E$300,B42,Vendas!F$5:F$300),0),"")</f>
        <v/>
      </c>
      <c r="J42" s="32" t="str">
        <f>IF(B42&lt;&gt;"",D42-I42,"")</f>
        <v/>
      </c>
      <c r="K42" s="25"/>
      <c r="L42" s="33" t="str">
        <f>IF(B42="","",IF(J42&lt;=0,"Esgotado",IF(J42&lt;=E42,"Repor","✅ OK")))</f>
        <v/>
      </c>
      <c r="M42" s="25"/>
    </row>
    <row r="43" spans="1:13" ht="18" customHeight="1">
      <c r="A43" s="28"/>
      <c r="B43" s="28"/>
      <c r="C43" s="28"/>
      <c r="D43" s="28"/>
      <c r="E43" s="28"/>
      <c r="F43" s="28"/>
      <c r="G43" s="28"/>
      <c r="H43" s="30" t="str">
        <f>IF(AND(G43&lt;&gt;"",F43&lt;&gt;""),IF(G43&gt;0,(G43-F43)/G43,""),"")</f>
        <v/>
      </c>
      <c r="I43" s="34" t="str">
        <f>IF(B43&lt;&gt;"",IFERROR(SUMIF(Vendas!E$5:E$300,B43,Vendas!F$5:F$300),0),"")</f>
        <v/>
      </c>
      <c r="J43" s="34" t="str">
        <f>IF(B43&lt;&gt;"",D43-I43,"")</f>
        <v/>
      </c>
      <c r="K43" s="28"/>
      <c r="L43" s="35" t="str">
        <f>IF(B43="","",IF(J43&lt;=0,"Esgotado",IF(J43&lt;=E43,"Repor","✅ OK")))</f>
        <v/>
      </c>
      <c r="M43" s="28"/>
    </row>
    <row r="44" spans="1:13" ht="18" customHeight="1">
      <c r="A44" s="25"/>
      <c r="B44" s="25"/>
      <c r="C44" s="25"/>
      <c r="D44" s="25"/>
      <c r="E44" s="25"/>
      <c r="F44" s="25"/>
      <c r="G44" s="25"/>
      <c r="H44" s="27" t="str">
        <f>IF(AND(G44&lt;&gt;"",F44&lt;&gt;""),IF(G44&gt;0,(G44-F44)/G44,""),"")</f>
        <v/>
      </c>
      <c r="I44" s="32" t="str">
        <f>IF(B44&lt;&gt;"",IFERROR(SUMIF(Vendas!E$5:E$300,B44,Vendas!F$5:F$300),0),"")</f>
        <v/>
      </c>
      <c r="J44" s="32" t="str">
        <f>IF(B44&lt;&gt;"",D44-I44,"")</f>
        <v/>
      </c>
      <c r="K44" s="25"/>
      <c r="L44" s="33" t="str">
        <f>IF(B44="","",IF(J44&lt;=0,"Esgotado",IF(J44&lt;=E44,"Repor","✅ OK")))</f>
        <v/>
      </c>
      <c r="M44" s="25"/>
    </row>
    <row r="45" spans="1:13" ht="18" customHeight="1">
      <c r="A45" s="28"/>
      <c r="B45" s="28"/>
      <c r="C45" s="28"/>
      <c r="D45" s="28"/>
      <c r="E45" s="28"/>
      <c r="F45" s="28"/>
      <c r="G45" s="28"/>
      <c r="H45" s="30" t="str">
        <f>IF(AND(G45&lt;&gt;"",F45&lt;&gt;""),IF(G45&gt;0,(G45-F45)/G45,""),"")</f>
        <v/>
      </c>
      <c r="I45" s="34" t="str">
        <f>IF(B45&lt;&gt;"",IFERROR(SUMIF(Vendas!E$5:E$300,B45,Vendas!F$5:F$300),0),"")</f>
        <v/>
      </c>
      <c r="J45" s="34" t="str">
        <f>IF(B45&lt;&gt;"",D45-I45,"")</f>
        <v/>
      </c>
      <c r="K45" s="28"/>
      <c r="L45" s="35" t="str">
        <f>IF(B45="","",IF(J45&lt;=0,"Esgotado",IF(J45&lt;=E45,"Repor","✅ OK")))</f>
        <v/>
      </c>
      <c r="M45" s="28"/>
    </row>
    <row r="46" spans="1:13" ht="18" customHeight="1">
      <c r="A46" s="25"/>
      <c r="B46" s="25"/>
      <c r="C46" s="25"/>
      <c r="D46" s="25"/>
      <c r="E46" s="25"/>
      <c r="F46" s="25"/>
      <c r="G46" s="25"/>
      <c r="H46" s="27" t="str">
        <f>IF(AND(G46&lt;&gt;"",F46&lt;&gt;""),IF(G46&gt;0,(G46-F46)/G46,""),"")</f>
        <v/>
      </c>
      <c r="I46" s="32" t="str">
        <f>IF(B46&lt;&gt;"",IFERROR(SUMIF(Vendas!E$5:E$300,B46,Vendas!F$5:F$300),0),"")</f>
        <v/>
      </c>
      <c r="J46" s="32" t="str">
        <f>IF(B46&lt;&gt;"",D46-I46,"")</f>
        <v/>
      </c>
      <c r="K46" s="25"/>
      <c r="L46" s="33" t="str">
        <f>IF(B46="","",IF(J46&lt;=0,"Esgotado",IF(J46&lt;=E46,"Repor","✅ OK")))</f>
        <v/>
      </c>
      <c r="M46" s="25"/>
    </row>
    <row r="47" spans="1:13" ht="18" customHeight="1">
      <c r="A47" s="28"/>
      <c r="B47" s="28"/>
      <c r="C47" s="28"/>
      <c r="D47" s="28"/>
      <c r="E47" s="28"/>
      <c r="F47" s="28"/>
      <c r="G47" s="28"/>
      <c r="H47" s="30" t="str">
        <f>IF(AND(G47&lt;&gt;"",F47&lt;&gt;""),IF(G47&gt;0,(G47-F47)/G47,""),"")</f>
        <v/>
      </c>
      <c r="I47" s="34" t="str">
        <f>IF(B47&lt;&gt;"",IFERROR(SUMIF(Vendas!E$5:E$300,B47,Vendas!F$5:F$300),0),"")</f>
        <v/>
      </c>
      <c r="J47" s="34" t="str">
        <f>IF(B47&lt;&gt;"",D47-I47,"")</f>
        <v/>
      </c>
      <c r="K47" s="28"/>
      <c r="L47" s="35" t="str">
        <f>IF(B47="","",IF(J47&lt;=0,"Esgotado",IF(J47&lt;=E47,"Repor","✅ OK")))</f>
        <v/>
      </c>
      <c r="M47" s="28"/>
    </row>
    <row r="48" spans="1:13" ht="18" customHeight="1">
      <c r="A48" s="25"/>
      <c r="B48" s="25"/>
      <c r="C48" s="25"/>
      <c r="D48" s="25"/>
      <c r="E48" s="25"/>
      <c r="F48" s="25"/>
      <c r="G48" s="25"/>
      <c r="H48" s="27" t="str">
        <f>IF(AND(G48&lt;&gt;"",F48&lt;&gt;""),IF(G48&gt;0,(G48-F48)/G48,""),"")</f>
        <v/>
      </c>
      <c r="I48" s="32" t="str">
        <f>IF(B48&lt;&gt;"",IFERROR(SUMIF(Vendas!E$5:E$300,B48,Vendas!F$5:F$300),0),"")</f>
        <v/>
      </c>
      <c r="J48" s="32" t="str">
        <f>IF(B48&lt;&gt;"",D48-I48,"")</f>
        <v/>
      </c>
      <c r="K48" s="25"/>
      <c r="L48" s="33" t="str">
        <f>IF(B48="","",IF(J48&lt;=0,"Esgotado",IF(J48&lt;=E48,"Repor","✅ OK")))</f>
        <v/>
      </c>
      <c r="M48" s="25"/>
    </row>
    <row r="49" spans="1:13" ht="18" customHeight="1">
      <c r="A49" s="28"/>
      <c r="B49" s="28"/>
      <c r="C49" s="28"/>
      <c r="D49" s="28"/>
      <c r="E49" s="28"/>
      <c r="F49" s="28"/>
      <c r="G49" s="28"/>
      <c r="H49" s="30" t="str">
        <f>IF(AND(G49&lt;&gt;"",F49&lt;&gt;""),IF(G49&gt;0,(G49-F49)/G49,""),"")</f>
        <v/>
      </c>
      <c r="I49" s="34" t="str">
        <f>IF(B49&lt;&gt;"",IFERROR(SUMIF(Vendas!E$5:E$300,B49,Vendas!F$5:F$300),0),"")</f>
        <v/>
      </c>
      <c r="J49" s="34" t="str">
        <f>IF(B49&lt;&gt;"",D49-I49,"")</f>
        <v/>
      </c>
      <c r="K49" s="28"/>
      <c r="L49" s="35" t="str">
        <f>IF(B49="","",IF(J49&lt;=0,"Esgotado",IF(J49&lt;=E49,"Repor","✅ OK")))</f>
        <v/>
      </c>
      <c r="M49" s="28"/>
    </row>
    <row r="50" spans="1:13" ht="18" customHeight="1">
      <c r="A50" s="25"/>
      <c r="B50" s="25"/>
      <c r="C50" s="25"/>
      <c r="D50" s="25"/>
      <c r="E50" s="25"/>
      <c r="F50" s="25"/>
      <c r="G50" s="25"/>
      <c r="H50" s="27" t="str">
        <f>IF(AND(G50&lt;&gt;"",F50&lt;&gt;""),IF(G50&gt;0,(G50-F50)/G50,""),"")</f>
        <v/>
      </c>
      <c r="I50" s="32" t="str">
        <f>IF(B50&lt;&gt;"",IFERROR(SUMIF(Vendas!E$5:E$300,B50,Vendas!F$5:F$300),0),"")</f>
        <v/>
      </c>
      <c r="J50" s="32" t="str">
        <f>IF(B50&lt;&gt;"",D50-I50,"")</f>
        <v/>
      </c>
      <c r="K50" s="25"/>
      <c r="L50" s="33" t="str">
        <f>IF(B50="","",IF(J50&lt;=0,"Esgotado",IF(J50&lt;=E50,"Repor","✅ OK")))</f>
        <v/>
      </c>
      <c r="M50" s="25"/>
    </row>
    <row r="51" spans="1:13" ht="18" customHeight="1">
      <c r="A51" s="28"/>
      <c r="B51" s="28"/>
      <c r="C51" s="28"/>
      <c r="D51" s="28"/>
      <c r="E51" s="28"/>
      <c r="F51" s="28"/>
      <c r="G51" s="28"/>
      <c r="H51" s="30" t="str">
        <f>IF(AND(G51&lt;&gt;"",F51&lt;&gt;""),IF(G51&gt;0,(G51-F51)/G51,""),"")</f>
        <v/>
      </c>
      <c r="I51" s="34" t="str">
        <f>IF(B51&lt;&gt;"",IFERROR(SUMIF(Vendas!E$5:E$300,B51,Vendas!F$5:F$300),0),"")</f>
        <v/>
      </c>
      <c r="J51" s="34" t="str">
        <f>IF(B51&lt;&gt;"",D51-I51,"")</f>
        <v/>
      </c>
      <c r="K51" s="28"/>
      <c r="L51" s="35" t="str">
        <f>IF(B51="","",IF(J51&lt;=0,"Esgotado",IF(J51&lt;=E51,"Repor","✅ OK")))</f>
        <v/>
      </c>
      <c r="M51" s="28"/>
    </row>
    <row r="52" spans="1:13" ht="18" customHeight="1">
      <c r="A52" s="25"/>
      <c r="B52" s="25"/>
      <c r="C52" s="25"/>
      <c r="D52" s="25"/>
      <c r="E52" s="25"/>
      <c r="F52" s="25"/>
      <c r="G52" s="25"/>
      <c r="H52" s="27" t="str">
        <f>IF(AND(G52&lt;&gt;"",F52&lt;&gt;""),IF(G52&gt;0,(G52-F52)/G52,""),"")</f>
        <v/>
      </c>
      <c r="I52" s="32" t="str">
        <f>IF(B52&lt;&gt;"",IFERROR(SUMIF(Vendas!E$5:E$300,B52,Vendas!F$5:F$300),0),"")</f>
        <v/>
      </c>
      <c r="J52" s="32" t="str">
        <f>IF(B52&lt;&gt;"",D52-I52,"")</f>
        <v/>
      </c>
      <c r="K52" s="25"/>
      <c r="L52" s="33" t="str">
        <f>IF(B52="","",IF(J52&lt;=0,"Esgotado",IF(J52&lt;=E52,"Repor","✅ OK")))</f>
        <v/>
      </c>
      <c r="M52" s="25"/>
    </row>
    <row r="53" spans="1:13" ht="18" customHeight="1">
      <c r="A53" s="28"/>
      <c r="B53" s="28"/>
      <c r="C53" s="28"/>
      <c r="D53" s="28"/>
      <c r="E53" s="28"/>
      <c r="F53" s="28"/>
      <c r="G53" s="28"/>
      <c r="H53" s="30" t="str">
        <f>IF(AND(G53&lt;&gt;"",F53&lt;&gt;""),IF(G53&gt;0,(G53-F53)/G53,""),"")</f>
        <v/>
      </c>
      <c r="I53" s="34" t="str">
        <f>IF(B53&lt;&gt;"",IFERROR(SUMIF(Vendas!E$5:E$300,B53,Vendas!F$5:F$300),0),"")</f>
        <v/>
      </c>
      <c r="J53" s="34" t="str">
        <f>IF(B53&lt;&gt;"",D53-I53,"")</f>
        <v/>
      </c>
      <c r="K53" s="28"/>
      <c r="L53" s="35" t="str">
        <f>IF(B53="","",IF(J53&lt;=0,"Esgotado",IF(J53&lt;=E53,"Repor","✅ OK")))</f>
        <v/>
      </c>
      <c r="M53" s="28"/>
    </row>
    <row r="54" spans="1:13" ht="18" customHeight="1">
      <c r="A54" s="25"/>
      <c r="B54" s="25"/>
      <c r="C54" s="25"/>
      <c r="D54" s="25"/>
      <c r="E54" s="25"/>
      <c r="F54" s="25"/>
      <c r="G54" s="25"/>
      <c r="H54" s="27" t="str">
        <f>IF(AND(G54&lt;&gt;"",F54&lt;&gt;""),IF(G54&gt;0,(G54-F54)/G54,""),"")</f>
        <v/>
      </c>
      <c r="I54" s="32" t="str">
        <f>IF(B54&lt;&gt;"",IFERROR(SUMIF(Vendas!E$5:E$300,B54,Vendas!F$5:F$300),0),"")</f>
        <v/>
      </c>
      <c r="J54" s="32" t="str">
        <f>IF(B54&lt;&gt;"",D54-I54,"")</f>
        <v/>
      </c>
      <c r="K54" s="25"/>
      <c r="L54" s="33" t="str">
        <f>IF(B54="","",IF(J54&lt;=0,"Esgotado",IF(J54&lt;=E54,"Repor","✅ OK")))</f>
        <v/>
      </c>
      <c r="M54" s="25"/>
    </row>
    <row r="55" spans="1:13" ht="18" customHeight="1">
      <c r="A55" s="28"/>
      <c r="B55" s="28"/>
      <c r="C55" s="28"/>
      <c r="D55" s="28"/>
      <c r="E55" s="28"/>
      <c r="F55" s="28"/>
      <c r="G55" s="28"/>
      <c r="H55" s="30" t="str">
        <f>IF(AND(G55&lt;&gt;"",F55&lt;&gt;""),IF(G55&gt;0,(G55-F55)/G55,""),"")</f>
        <v/>
      </c>
      <c r="I55" s="34" t="str">
        <f>IF(B55&lt;&gt;"",IFERROR(SUMIF(Vendas!E$5:E$300,B55,Vendas!F$5:F$300),0),"")</f>
        <v/>
      </c>
      <c r="J55" s="34" t="str">
        <f>IF(B55&lt;&gt;"",D55-I55,"")</f>
        <v/>
      </c>
      <c r="K55" s="28"/>
      <c r="L55" s="35" t="str">
        <f>IF(B55="","",IF(J55&lt;=0,"Esgotado",IF(J55&lt;=E55,"Repor","✅ OK")))</f>
        <v/>
      </c>
      <c r="M55" s="28"/>
    </row>
    <row r="56" spans="1:13" ht="18" customHeight="1">
      <c r="A56" s="25"/>
      <c r="B56" s="25"/>
      <c r="C56" s="25"/>
      <c r="D56" s="25"/>
      <c r="E56" s="25"/>
      <c r="F56" s="25"/>
      <c r="G56" s="25"/>
      <c r="H56" s="27" t="str">
        <f>IF(AND(G56&lt;&gt;"",F56&lt;&gt;""),IF(G56&gt;0,(G56-F56)/G56,""),"")</f>
        <v/>
      </c>
      <c r="I56" s="32" t="str">
        <f>IF(B56&lt;&gt;"",IFERROR(SUMIF(Vendas!E$5:E$300,B56,Vendas!F$5:F$300),0),"")</f>
        <v/>
      </c>
      <c r="J56" s="32" t="str">
        <f>IF(B56&lt;&gt;"",D56-I56,"")</f>
        <v/>
      </c>
      <c r="K56" s="25"/>
      <c r="L56" s="33" t="str">
        <f>IF(B56="","",IF(J56&lt;=0,"Esgotado",IF(J56&lt;=E56,"Repor","✅ OK")))</f>
        <v/>
      </c>
      <c r="M56" s="25"/>
    </row>
    <row r="57" spans="1:13" ht="18" customHeight="1">
      <c r="A57" s="28"/>
      <c r="B57" s="28"/>
      <c r="C57" s="28"/>
      <c r="D57" s="28"/>
      <c r="E57" s="28"/>
      <c r="F57" s="28"/>
      <c r="G57" s="28"/>
      <c r="H57" s="30" t="str">
        <f>IF(AND(G57&lt;&gt;"",F57&lt;&gt;""),IF(G57&gt;0,(G57-F57)/G57,""),"")</f>
        <v/>
      </c>
      <c r="I57" s="34" t="str">
        <f>IF(B57&lt;&gt;"",IFERROR(SUMIF(Vendas!E$5:E$300,B57,Vendas!F$5:F$300),0),"")</f>
        <v/>
      </c>
      <c r="J57" s="34" t="str">
        <f>IF(B57&lt;&gt;"",D57-I57,"")</f>
        <v/>
      </c>
      <c r="K57" s="28"/>
      <c r="L57" s="35" t="str">
        <f>IF(B57="","",IF(J57&lt;=0,"Esgotado",IF(J57&lt;=E57,"Repor","✅ OK")))</f>
        <v/>
      </c>
      <c r="M57" s="28"/>
    </row>
    <row r="58" spans="1:13" ht="18" customHeight="1">
      <c r="A58" s="25"/>
      <c r="B58" s="25"/>
      <c r="C58" s="25"/>
      <c r="D58" s="25"/>
      <c r="E58" s="25"/>
      <c r="F58" s="25"/>
      <c r="G58" s="25"/>
      <c r="H58" s="27" t="str">
        <f>IF(AND(G58&lt;&gt;"",F58&lt;&gt;""),IF(G58&gt;0,(G58-F58)/G58,""),"")</f>
        <v/>
      </c>
      <c r="I58" s="32" t="str">
        <f>IF(B58&lt;&gt;"",IFERROR(SUMIF(Vendas!E$5:E$300,B58,Vendas!F$5:F$300),0),"")</f>
        <v/>
      </c>
      <c r="J58" s="32" t="str">
        <f>IF(B58&lt;&gt;"",D58-I58,"")</f>
        <v/>
      </c>
      <c r="K58" s="25"/>
      <c r="L58" s="33" t="str">
        <f>IF(B58="","",IF(J58&lt;=0,"Esgotado",IF(J58&lt;=E58,"Repor","✅ OK")))</f>
        <v/>
      </c>
      <c r="M58" s="25"/>
    </row>
    <row r="59" spans="1:13" ht="18" customHeight="1">
      <c r="A59" s="28"/>
      <c r="B59" s="28"/>
      <c r="C59" s="28"/>
      <c r="D59" s="28"/>
      <c r="E59" s="28"/>
      <c r="F59" s="28"/>
      <c r="G59" s="28"/>
      <c r="H59" s="30" t="str">
        <f>IF(AND(G59&lt;&gt;"",F59&lt;&gt;""),IF(G59&gt;0,(G59-F59)/G59,""),"")</f>
        <v/>
      </c>
      <c r="I59" s="34" t="str">
        <f>IF(B59&lt;&gt;"",IFERROR(SUMIF(Vendas!E$5:E$300,B59,Vendas!F$5:F$300),0),"")</f>
        <v/>
      </c>
      <c r="J59" s="34" t="str">
        <f>IF(B59&lt;&gt;"",D59-I59,"")</f>
        <v/>
      </c>
      <c r="K59" s="28"/>
      <c r="L59" s="35" t="str">
        <f>IF(B59="","",IF(J59&lt;=0,"Esgotado",IF(J59&lt;=E59,"Repor","✅ OK")))</f>
        <v/>
      </c>
      <c r="M59" s="28"/>
    </row>
    <row r="60" spans="1:13" ht="18" customHeight="1">
      <c r="A60" s="25"/>
      <c r="B60" s="25"/>
      <c r="C60" s="25"/>
      <c r="D60" s="25"/>
      <c r="E60" s="25"/>
      <c r="F60" s="25"/>
      <c r="G60" s="25"/>
      <c r="H60" s="27" t="str">
        <f>IF(AND(G60&lt;&gt;"",F60&lt;&gt;""),IF(G60&gt;0,(G60-F60)/G60,""),"")</f>
        <v/>
      </c>
      <c r="I60" s="32" t="str">
        <f>IF(B60&lt;&gt;"",IFERROR(SUMIF(Vendas!E$5:E$300,B60,Vendas!F$5:F$300),0),"")</f>
        <v/>
      </c>
      <c r="J60" s="32" t="str">
        <f>IF(B60&lt;&gt;"",D60-I60,"")</f>
        <v/>
      </c>
      <c r="K60" s="25"/>
      <c r="L60" s="33" t="str">
        <f>IF(B60="","",IF(J60&lt;=0,"Esgotado",IF(J60&lt;=E60,"Repor","✅ OK")))</f>
        <v/>
      </c>
      <c r="M60" s="25"/>
    </row>
    <row r="61" spans="1:13" ht="18" customHeight="1">
      <c r="A61" s="28"/>
      <c r="B61" s="28"/>
      <c r="C61" s="28"/>
      <c r="D61" s="28"/>
      <c r="E61" s="28"/>
      <c r="F61" s="28"/>
      <c r="G61" s="28"/>
      <c r="H61" s="30" t="str">
        <f>IF(AND(G61&lt;&gt;"",F61&lt;&gt;""),IF(G61&gt;0,(G61-F61)/G61,""),"")</f>
        <v/>
      </c>
      <c r="I61" s="34" t="str">
        <f>IF(B61&lt;&gt;"",IFERROR(SUMIF(Vendas!E$5:E$300,B61,Vendas!F$5:F$300),0),"")</f>
        <v/>
      </c>
      <c r="J61" s="34" t="str">
        <f>IF(B61&lt;&gt;"",D61-I61,"")</f>
        <v/>
      </c>
      <c r="K61" s="28"/>
      <c r="L61" s="35" t="str">
        <f>IF(B61="","",IF(J61&lt;=0,"Esgotado",IF(J61&lt;=E61,"Repor","✅ OK")))</f>
        <v/>
      </c>
      <c r="M61" s="28"/>
    </row>
    <row r="62" spans="1:13" ht="18" customHeight="1">
      <c r="A62" s="25"/>
      <c r="B62" s="25"/>
      <c r="C62" s="25"/>
      <c r="D62" s="25"/>
      <c r="E62" s="25"/>
      <c r="F62" s="25"/>
      <c r="G62" s="25"/>
      <c r="H62" s="27" t="str">
        <f>IF(AND(G62&lt;&gt;"",F62&lt;&gt;""),IF(G62&gt;0,(G62-F62)/G62,""),"")</f>
        <v/>
      </c>
      <c r="I62" s="32" t="str">
        <f>IF(B62&lt;&gt;"",IFERROR(SUMIF(Vendas!E$5:E$300,B62,Vendas!F$5:F$300),0),"")</f>
        <v/>
      </c>
      <c r="J62" s="32" t="str">
        <f>IF(B62&lt;&gt;"",D62-I62,"")</f>
        <v/>
      </c>
      <c r="K62" s="25"/>
      <c r="L62" s="33" t="str">
        <f>IF(B62="","",IF(J62&lt;=0,"Esgotado",IF(J62&lt;=E62,"Repor","✅ OK")))</f>
        <v/>
      </c>
      <c r="M62" s="25"/>
    </row>
    <row r="63" spans="1:13" ht="18" customHeight="1">
      <c r="A63" s="28"/>
      <c r="B63" s="28"/>
      <c r="C63" s="28"/>
      <c r="D63" s="28"/>
      <c r="E63" s="28"/>
      <c r="F63" s="28"/>
      <c r="G63" s="28"/>
      <c r="H63" s="30" t="str">
        <f>IF(AND(G63&lt;&gt;"",F63&lt;&gt;""),IF(G63&gt;0,(G63-F63)/G63,""),"")</f>
        <v/>
      </c>
      <c r="I63" s="34" t="str">
        <f>IF(B63&lt;&gt;"",IFERROR(SUMIF(Vendas!E$5:E$300,B63,Vendas!F$5:F$300),0),"")</f>
        <v/>
      </c>
      <c r="J63" s="34" t="str">
        <f>IF(B63&lt;&gt;"",D63-I63,"")</f>
        <v/>
      </c>
      <c r="K63" s="28"/>
      <c r="L63" s="35" t="str">
        <f>IF(B63="","",IF(J63&lt;=0,"Esgotado",IF(J63&lt;=E63,"Repor","✅ OK")))</f>
        <v/>
      </c>
      <c r="M63" s="28"/>
    </row>
    <row r="64" spans="1:13" ht="18" customHeight="1">
      <c r="A64" s="25"/>
      <c r="B64" s="25"/>
      <c r="C64" s="25"/>
      <c r="D64" s="25"/>
      <c r="E64" s="25"/>
      <c r="F64" s="25"/>
      <c r="G64" s="25"/>
      <c r="H64" s="27" t="str">
        <f>IF(AND(G64&lt;&gt;"",F64&lt;&gt;""),IF(G64&gt;0,(G64-F64)/G64,""),"")</f>
        <v/>
      </c>
      <c r="I64" s="32" t="str">
        <f>IF(B64&lt;&gt;"",IFERROR(SUMIF(Vendas!E$5:E$300,B64,Vendas!F$5:F$300),0),"")</f>
        <v/>
      </c>
      <c r="J64" s="32" t="str">
        <f>IF(B64&lt;&gt;"",D64-I64,"")</f>
        <v/>
      </c>
      <c r="K64" s="25"/>
      <c r="L64" s="33" t="str">
        <f>IF(B64="","",IF(J64&lt;=0,"Esgotado",IF(J64&lt;=E64,"Repor","✅ OK")))</f>
        <v/>
      </c>
      <c r="M64" s="25"/>
    </row>
    <row r="65" spans="1:13" ht="18" customHeight="1">
      <c r="A65" s="28"/>
      <c r="B65" s="28"/>
      <c r="C65" s="28"/>
      <c r="D65" s="28"/>
      <c r="E65" s="28"/>
      <c r="F65" s="28"/>
      <c r="G65" s="28"/>
      <c r="H65" s="30" t="str">
        <f>IF(AND(G65&lt;&gt;"",F65&lt;&gt;""),IF(G65&gt;0,(G65-F65)/G65,""),"")</f>
        <v/>
      </c>
      <c r="I65" s="34" t="str">
        <f>IF(B65&lt;&gt;"",IFERROR(SUMIF(Vendas!E$5:E$300,B65,Vendas!F$5:F$300),0),"")</f>
        <v/>
      </c>
      <c r="J65" s="34" t="str">
        <f>IF(B65&lt;&gt;"",D65-I65,"")</f>
        <v/>
      </c>
      <c r="K65" s="28"/>
      <c r="L65" s="35" t="str">
        <f>IF(B65="","",IF(J65&lt;=0,"Esgotado",IF(J65&lt;=E65,"Repor","✅ OK")))</f>
        <v/>
      </c>
      <c r="M65" s="28"/>
    </row>
    <row r="66" spans="1:13" ht="18" customHeight="1">
      <c r="A66" s="25"/>
      <c r="B66" s="25"/>
      <c r="C66" s="25"/>
      <c r="D66" s="25"/>
      <c r="E66" s="25"/>
      <c r="F66" s="25"/>
      <c r="G66" s="25"/>
      <c r="H66" s="27" t="str">
        <f>IF(AND(G66&lt;&gt;"",F66&lt;&gt;""),IF(G66&gt;0,(G66-F66)/G66,""),"")</f>
        <v/>
      </c>
      <c r="I66" s="32" t="str">
        <f>IF(B66&lt;&gt;"",IFERROR(SUMIF(Vendas!E$5:E$300,B66,Vendas!F$5:F$300),0),"")</f>
        <v/>
      </c>
      <c r="J66" s="32" t="str">
        <f>IF(B66&lt;&gt;"",D66-I66,"")</f>
        <v/>
      </c>
      <c r="K66" s="25"/>
      <c r="L66" s="33" t="str">
        <f>IF(B66="","",IF(J66&lt;=0,"Esgotado",IF(J66&lt;=E66,"Repor","✅ OK")))</f>
        <v/>
      </c>
      <c r="M66" s="25"/>
    </row>
    <row r="67" spans="1:13" ht="18" customHeight="1">
      <c r="A67" s="28"/>
      <c r="B67" s="28"/>
      <c r="C67" s="28"/>
      <c r="D67" s="28"/>
      <c r="E67" s="28"/>
      <c r="F67" s="28"/>
      <c r="G67" s="28"/>
      <c r="H67" s="30" t="str">
        <f>IF(AND(G67&lt;&gt;"",F67&lt;&gt;""),IF(G67&gt;0,(G67-F67)/G67,""),"")</f>
        <v/>
      </c>
      <c r="I67" s="34" t="str">
        <f>IF(B67&lt;&gt;"",IFERROR(SUMIF(Vendas!E$5:E$300,B67,Vendas!F$5:F$300),0),"")</f>
        <v/>
      </c>
      <c r="J67" s="34" t="str">
        <f>IF(B67&lt;&gt;"",D67-I67,"")</f>
        <v/>
      </c>
      <c r="K67" s="28"/>
      <c r="L67" s="35" t="str">
        <f>IF(B67="","",IF(J67&lt;=0,"Esgotado",IF(J67&lt;=E67,"Repor","✅ OK")))</f>
        <v/>
      </c>
      <c r="M67" s="28"/>
    </row>
    <row r="68" spans="1:13" ht="18" customHeight="1">
      <c r="A68" s="25"/>
      <c r="B68" s="25"/>
      <c r="C68" s="25"/>
      <c r="D68" s="25"/>
      <c r="E68" s="25"/>
      <c r="F68" s="25"/>
      <c r="G68" s="25"/>
      <c r="H68" s="27" t="str">
        <f>IF(AND(G68&lt;&gt;"",F68&lt;&gt;""),IF(G68&gt;0,(G68-F68)/G68,""),"")</f>
        <v/>
      </c>
      <c r="I68" s="32" t="str">
        <f>IF(B68&lt;&gt;"",IFERROR(SUMIF(Vendas!E$5:E$300,B68,Vendas!F$5:F$300),0),"")</f>
        <v/>
      </c>
      <c r="J68" s="32" t="str">
        <f>IF(B68&lt;&gt;"",D68-I68,"")</f>
        <v/>
      </c>
      <c r="K68" s="25"/>
      <c r="L68" s="33" t="str">
        <f>IF(B68="","",IF(J68&lt;=0,"Esgotado",IF(J68&lt;=E68,"Repor","✅ OK")))</f>
        <v/>
      </c>
      <c r="M68" s="25"/>
    </row>
    <row r="69" spans="1:13" ht="18" customHeight="1">
      <c r="A69" s="28"/>
      <c r="B69" s="28"/>
      <c r="C69" s="28"/>
      <c r="D69" s="28"/>
      <c r="E69" s="28"/>
      <c r="F69" s="28"/>
      <c r="G69" s="28"/>
      <c r="H69" s="30" t="str">
        <f>IF(AND(G69&lt;&gt;"",F69&lt;&gt;""),IF(G69&gt;0,(G69-F69)/G69,""),"")</f>
        <v/>
      </c>
      <c r="I69" s="34" t="str">
        <f>IF(B69&lt;&gt;"",IFERROR(SUMIF(Vendas!E$5:E$300,B69,Vendas!F$5:F$300),0),"")</f>
        <v/>
      </c>
      <c r="J69" s="34" t="str">
        <f>IF(B69&lt;&gt;"",D69-I69,"")</f>
        <v/>
      </c>
      <c r="K69" s="28"/>
      <c r="L69" s="35" t="str">
        <f>IF(B69="","",IF(J69&lt;=0,"Esgotado",IF(J69&lt;=E69,"Repor","✅ OK")))</f>
        <v/>
      </c>
      <c r="M69" s="28"/>
    </row>
    <row r="70" spans="1:13" ht="18" customHeight="1">
      <c r="A70" s="25"/>
      <c r="B70" s="25"/>
      <c r="C70" s="25"/>
      <c r="D70" s="25"/>
      <c r="E70" s="25"/>
      <c r="F70" s="25"/>
      <c r="G70" s="25"/>
      <c r="H70" s="27" t="str">
        <f>IF(AND(G70&lt;&gt;"",F70&lt;&gt;""),IF(G70&gt;0,(G70-F70)/G70,""),"")</f>
        <v/>
      </c>
      <c r="I70" s="32" t="str">
        <f>IF(B70&lt;&gt;"",IFERROR(SUMIF(Vendas!E$5:E$300,B70,Vendas!F$5:F$300),0),"")</f>
        <v/>
      </c>
      <c r="J70" s="32" t="str">
        <f>IF(B70&lt;&gt;"",D70-I70,"")</f>
        <v/>
      </c>
      <c r="K70" s="25"/>
      <c r="L70" s="33" t="str">
        <f>IF(B70="","",IF(J70&lt;=0,"Esgotado",IF(J70&lt;=E70,"Repor","✅ OK")))</f>
        <v/>
      </c>
      <c r="M70" s="25"/>
    </row>
    <row r="71" spans="1:13" ht="18" customHeight="1">
      <c r="A71" s="28"/>
      <c r="B71" s="28"/>
      <c r="C71" s="28"/>
      <c r="D71" s="28"/>
      <c r="E71" s="28"/>
      <c r="F71" s="28"/>
      <c r="G71" s="28"/>
      <c r="H71" s="30" t="str">
        <f>IF(AND(G71&lt;&gt;"",F71&lt;&gt;""),IF(G71&gt;0,(G71-F71)/G71,""),"")</f>
        <v/>
      </c>
      <c r="I71" s="34" t="str">
        <f>IF(B71&lt;&gt;"",IFERROR(SUMIF(Vendas!E$5:E$300,B71,Vendas!F$5:F$300),0),"")</f>
        <v/>
      </c>
      <c r="J71" s="34" t="str">
        <f>IF(B71&lt;&gt;"",D71-I71,"")</f>
        <v/>
      </c>
      <c r="K71" s="28"/>
      <c r="L71" s="35" t="str">
        <f>IF(B71="","",IF(J71&lt;=0,"Esgotado",IF(J71&lt;=E71,"Repor","✅ OK")))</f>
        <v/>
      </c>
      <c r="M71" s="28"/>
    </row>
    <row r="72" spans="1:13" ht="18" customHeight="1">
      <c r="A72" s="25"/>
      <c r="B72" s="25"/>
      <c r="C72" s="25"/>
      <c r="D72" s="25"/>
      <c r="E72" s="25"/>
      <c r="F72" s="25"/>
      <c r="G72" s="25"/>
      <c r="H72" s="27" t="str">
        <f>IF(AND(G72&lt;&gt;"",F72&lt;&gt;""),IF(G72&gt;0,(G72-F72)/G72,""),"")</f>
        <v/>
      </c>
      <c r="I72" s="32" t="str">
        <f>IF(B72&lt;&gt;"",IFERROR(SUMIF(Vendas!E$5:E$300,B72,Vendas!F$5:F$300),0),"")</f>
        <v/>
      </c>
      <c r="J72" s="32" t="str">
        <f>IF(B72&lt;&gt;"",D72-I72,"")</f>
        <v/>
      </c>
      <c r="K72" s="25"/>
      <c r="L72" s="33" t="str">
        <f>IF(B72="","",IF(J72&lt;=0,"Esgotado",IF(J72&lt;=E72,"Repor","✅ OK")))</f>
        <v/>
      </c>
      <c r="M72" s="25"/>
    </row>
    <row r="73" spans="1:13" ht="18" customHeight="1">
      <c r="A73" s="28"/>
      <c r="B73" s="28"/>
      <c r="C73" s="28"/>
      <c r="D73" s="28"/>
      <c r="E73" s="28"/>
      <c r="F73" s="28"/>
      <c r="G73" s="28"/>
      <c r="H73" s="30" t="str">
        <f>IF(AND(G73&lt;&gt;"",F73&lt;&gt;""),IF(G73&gt;0,(G73-F73)/G73,""),"")</f>
        <v/>
      </c>
      <c r="I73" s="34" t="str">
        <f>IF(B73&lt;&gt;"",IFERROR(SUMIF(Vendas!E$5:E$300,B73,Vendas!F$5:F$300),0),"")</f>
        <v/>
      </c>
      <c r="J73" s="34" t="str">
        <f>IF(B73&lt;&gt;"",D73-I73,"")</f>
        <v/>
      </c>
      <c r="K73" s="28"/>
      <c r="L73" s="35" t="str">
        <f>IF(B73="","",IF(J73&lt;=0,"Esgotado",IF(J73&lt;=E73,"Repor","✅ OK")))</f>
        <v/>
      </c>
      <c r="M73" s="28"/>
    </row>
    <row r="74" spans="1:13" ht="18" customHeight="1">
      <c r="A74" s="25"/>
      <c r="B74" s="25"/>
      <c r="C74" s="25"/>
      <c r="D74" s="25"/>
      <c r="E74" s="25"/>
      <c r="F74" s="25"/>
      <c r="G74" s="25"/>
      <c r="H74" s="27" t="str">
        <f>IF(AND(G74&lt;&gt;"",F74&lt;&gt;""),IF(G74&gt;0,(G74-F74)/G74,""),"")</f>
        <v/>
      </c>
      <c r="I74" s="32" t="str">
        <f>IF(B74&lt;&gt;"",IFERROR(SUMIF(Vendas!E$5:E$300,B74,Vendas!F$5:F$300),0),"")</f>
        <v/>
      </c>
      <c r="J74" s="32" t="str">
        <f>IF(B74&lt;&gt;"",D74-I74,"")</f>
        <v/>
      </c>
      <c r="K74" s="25"/>
      <c r="L74" s="33" t="str">
        <f>IF(B74="","",IF(J74&lt;=0,"Esgotado",IF(J74&lt;=E74,"Repor","✅ OK")))</f>
        <v/>
      </c>
      <c r="M74" s="25"/>
    </row>
    <row r="75" spans="1:13" ht="18" customHeight="1">
      <c r="A75" s="28"/>
      <c r="B75" s="28"/>
      <c r="C75" s="28"/>
      <c r="D75" s="28"/>
      <c r="E75" s="28"/>
      <c r="F75" s="28"/>
      <c r="G75" s="28"/>
      <c r="H75" s="30" t="str">
        <f>IF(AND(G75&lt;&gt;"",F75&lt;&gt;""),IF(G75&gt;0,(G75-F75)/G75,""),"")</f>
        <v/>
      </c>
      <c r="I75" s="34" t="str">
        <f>IF(B75&lt;&gt;"",IFERROR(SUMIF(Vendas!E$5:E$300,B75,Vendas!F$5:F$300),0),"")</f>
        <v/>
      </c>
      <c r="J75" s="34" t="str">
        <f>IF(B75&lt;&gt;"",D75-I75,"")</f>
        <v/>
      </c>
      <c r="K75" s="28"/>
      <c r="L75" s="35" t="str">
        <f>IF(B75="","",IF(J75&lt;=0,"Esgotado",IF(J75&lt;=E75,"Repor","✅ OK")))</f>
        <v/>
      </c>
      <c r="M75" s="28"/>
    </row>
    <row r="76" spans="1:13" ht="18" customHeight="1">
      <c r="A76" s="25"/>
      <c r="B76" s="25"/>
      <c r="C76" s="25"/>
      <c r="D76" s="25"/>
      <c r="E76" s="25"/>
      <c r="F76" s="25"/>
      <c r="G76" s="25"/>
      <c r="H76" s="27" t="str">
        <f>IF(AND(G76&lt;&gt;"",F76&lt;&gt;""),IF(G76&gt;0,(G76-F76)/G76,""),"")</f>
        <v/>
      </c>
      <c r="I76" s="32" t="str">
        <f>IF(B76&lt;&gt;"",IFERROR(SUMIF(Vendas!E$5:E$300,B76,Vendas!F$5:F$300),0),"")</f>
        <v/>
      </c>
      <c r="J76" s="32" t="str">
        <f>IF(B76&lt;&gt;"",D76-I76,"")</f>
        <v/>
      </c>
      <c r="K76" s="25"/>
      <c r="L76" s="33" t="str">
        <f>IF(B76="","",IF(J76&lt;=0,"Esgotado",IF(J76&lt;=E76,"Repor","✅ OK")))</f>
        <v/>
      </c>
      <c r="M76" s="25"/>
    </row>
    <row r="77" spans="1:13" ht="18" customHeight="1">
      <c r="A77" s="28"/>
      <c r="B77" s="28"/>
      <c r="C77" s="28"/>
      <c r="D77" s="28"/>
      <c r="E77" s="28"/>
      <c r="F77" s="28"/>
      <c r="G77" s="28"/>
      <c r="H77" s="30" t="str">
        <f>IF(AND(G77&lt;&gt;"",F77&lt;&gt;""),IF(G77&gt;0,(G77-F77)/G77,""),"")</f>
        <v/>
      </c>
      <c r="I77" s="34" t="str">
        <f>IF(B77&lt;&gt;"",IFERROR(SUMIF(Vendas!E$5:E$300,B77,Vendas!F$5:F$300),0),"")</f>
        <v/>
      </c>
      <c r="J77" s="34" t="str">
        <f>IF(B77&lt;&gt;"",D77-I77,"")</f>
        <v/>
      </c>
      <c r="K77" s="28"/>
      <c r="L77" s="35" t="str">
        <f>IF(B77="","",IF(J77&lt;=0,"Esgotado",IF(J77&lt;=E77,"Repor","✅ OK")))</f>
        <v/>
      </c>
      <c r="M77" s="28"/>
    </row>
    <row r="78" spans="1:13" ht="18" customHeight="1">
      <c r="A78" s="25"/>
      <c r="B78" s="25"/>
      <c r="C78" s="25"/>
      <c r="D78" s="25"/>
      <c r="E78" s="25"/>
      <c r="F78" s="25"/>
      <c r="G78" s="25"/>
      <c r="H78" s="27" t="str">
        <f>IF(AND(G78&lt;&gt;"",F78&lt;&gt;""),IF(G78&gt;0,(G78-F78)/G78,""),"")</f>
        <v/>
      </c>
      <c r="I78" s="32" t="str">
        <f>IF(B78&lt;&gt;"",IFERROR(SUMIF(Vendas!E$5:E$300,B78,Vendas!F$5:F$300),0),"")</f>
        <v/>
      </c>
      <c r="J78" s="32" t="str">
        <f>IF(B78&lt;&gt;"",D78-I78,"")</f>
        <v/>
      </c>
      <c r="K78" s="25"/>
      <c r="L78" s="33" t="str">
        <f>IF(B78="","",IF(J78&lt;=0,"Esgotado",IF(J78&lt;=E78,"Repor","✅ OK")))</f>
        <v/>
      </c>
      <c r="M78" s="25"/>
    </row>
    <row r="79" spans="1:13" ht="18" customHeight="1">
      <c r="A79" s="28"/>
      <c r="B79" s="28"/>
      <c r="C79" s="28"/>
      <c r="D79" s="28"/>
      <c r="E79" s="28"/>
      <c r="F79" s="28"/>
      <c r="G79" s="28"/>
      <c r="H79" s="30" t="str">
        <f>IF(AND(G79&lt;&gt;"",F79&lt;&gt;""),IF(G79&gt;0,(G79-F79)/G79,""),"")</f>
        <v/>
      </c>
      <c r="I79" s="34" t="str">
        <f>IF(B79&lt;&gt;"",IFERROR(SUMIF(Vendas!E$5:E$300,B79,Vendas!F$5:F$300),0),"")</f>
        <v/>
      </c>
      <c r="J79" s="34" t="str">
        <f>IF(B79&lt;&gt;"",D79-I79,"")</f>
        <v/>
      </c>
      <c r="K79" s="28"/>
      <c r="L79" s="35" t="str">
        <f>IF(B79="","",IF(J79&lt;=0,"Esgotado",IF(J79&lt;=E79,"Repor","✅ OK")))</f>
        <v/>
      </c>
      <c r="M79" s="28"/>
    </row>
    <row r="80" spans="1:13" ht="18" customHeight="1">
      <c r="A80" s="25"/>
      <c r="B80" s="25"/>
      <c r="C80" s="25"/>
      <c r="D80" s="25"/>
      <c r="E80" s="25"/>
      <c r="F80" s="25"/>
      <c r="G80" s="25"/>
      <c r="H80" s="27" t="str">
        <f>IF(AND(G80&lt;&gt;"",F80&lt;&gt;""),IF(G80&gt;0,(G80-F80)/G80,""),"")</f>
        <v/>
      </c>
      <c r="I80" s="32" t="str">
        <f>IF(B80&lt;&gt;"",IFERROR(SUMIF(Vendas!E$5:E$300,B80,Vendas!F$5:F$300),0),"")</f>
        <v/>
      </c>
      <c r="J80" s="32" t="str">
        <f>IF(B80&lt;&gt;"",D80-I80,"")</f>
        <v/>
      </c>
      <c r="K80" s="25"/>
      <c r="L80" s="33" t="str">
        <f>IF(B80="","",IF(J80&lt;=0,"Esgotado",IF(J80&lt;=E80,"Repor","✅ OK")))</f>
        <v/>
      </c>
      <c r="M80" s="25"/>
    </row>
    <row r="81" spans="1:13" ht="18" customHeight="1">
      <c r="A81" s="28"/>
      <c r="B81" s="28"/>
      <c r="C81" s="28"/>
      <c r="D81" s="28"/>
      <c r="E81" s="28"/>
      <c r="F81" s="28"/>
      <c r="G81" s="28"/>
      <c r="H81" s="30" t="str">
        <f>IF(AND(G81&lt;&gt;"",F81&lt;&gt;""),IF(G81&gt;0,(G81-F81)/G81,""),"")</f>
        <v/>
      </c>
      <c r="I81" s="34" t="str">
        <f>IF(B81&lt;&gt;"",IFERROR(SUMIF(Vendas!E$5:E$300,B81,Vendas!F$5:F$300),0),"")</f>
        <v/>
      </c>
      <c r="J81" s="34" t="str">
        <f>IF(B81&lt;&gt;"",D81-I81,"")</f>
        <v/>
      </c>
      <c r="K81" s="28"/>
      <c r="L81" s="35" t="str">
        <f>IF(B81="","",IF(J81&lt;=0,"Esgotado",IF(J81&lt;=E81,"Repor","✅ OK")))</f>
        <v/>
      </c>
      <c r="M81" s="28"/>
    </row>
    <row r="82" spans="1:13" ht="18" customHeight="1">
      <c r="A82" s="25"/>
      <c r="B82" s="25"/>
      <c r="C82" s="25"/>
      <c r="D82" s="25"/>
      <c r="E82" s="25"/>
      <c r="F82" s="25"/>
      <c r="G82" s="25"/>
      <c r="H82" s="27" t="str">
        <f>IF(AND(G82&lt;&gt;"",F82&lt;&gt;""),IF(G82&gt;0,(G82-F82)/G82,""),"")</f>
        <v/>
      </c>
      <c r="I82" s="32" t="str">
        <f>IF(B82&lt;&gt;"",IFERROR(SUMIF(Vendas!E$5:E$300,B82,Vendas!F$5:F$300),0),"")</f>
        <v/>
      </c>
      <c r="J82" s="32" t="str">
        <f>IF(B82&lt;&gt;"",D82-I82,"")</f>
        <v/>
      </c>
      <c r="K82" s="25"/>
      <c r="L82" s="33" t="str">
        <f>IF(B82="","",IF(J82&lt;=0,"Esgotado",IF(J82&lt;=E82,"Repor","✅ OK")))</f>
        <v/>
      </c>
      <c r="M82" s="25"/>
    </row>
    <row r="83" spans="1:13" ht="18" customHeight="1">
      <c r="A83" s="28"/>
      <c r="B83" s="28"/>
      <c r="C83" s="28"/>
      <c r="D83" s="28"/>
      <c r="E83" s="28"/>
      <c r="F83" s="28"/>
      <c r="G83" s="28"/>
      <c r="H83" s="30" t="str">
        <f>IF(AND(G83&lt;&gt;"",F83&lt;&gt;""),IF(G83&gt;0,(G83-F83)/G83,""),"")</f>
        <v/>
      </c>
      <c r="I83" s="34" t="str">
        <f>IF(B83&lt;&gt;"",IFERROR(SUMIF(Vendas!E$5:E$300,B83,Vendas!F$5:F$300),0),"")</f>
        <v/>
      </c>
      <c r="J83" s="34" t="str">
        <f>IF(B83&lt;&gt;"",D83-I83,"")</f>
        <v/>
      </c>
      <c r="K83" s="28"/>
      <c r="L83" s="35" t="str">
        <f>IF(B83="","",IF(J83&lt;=0,"Esgotado",IF(J83&lt;=E83,"Repor","✅ OK")))</f>
        <v/>
      </c>
      <c r="M83" s="28"/>
    </row>
    <row r="84" spans="1:13" ht="18" customHeight="1">
      <c r="A84" s="25"/>
      <c r="B84" s="25"/>
      <c r="C84" s="25"/>
      <c r="D84" s="25"/>
      <c r="E84" s="25"/>
      <c r="F84" s="25"/>
      <c r="G84" s="25"/>
      <c r="H84" s="27" t="str">
        <f>IF(AND(G84&lt;&gt;"",F84&lt;&gt;""),IF(G84&gt;0,(G84-F84)/G84,""),"")</f>
        <v/>
      </c>
      <c r="I84" s="32" t="str">
        <f>IF(B84&lt;&gt;"",IFERROR(SUMIF(Vendas!E$5:E$300,B84,Vendas!F$5:F$300),0),"")</f>
        <v/>
      </c>
      <c r="J84" s="32" t="str">
        <f>IF(B84&lt;&gt;"",D84-I84,"")</f>
        <v/>
      </c>
      <c r="K84" s="25"/>
      <c r="L84" s="33" t="str">
        <f>IF(B84="","",IF(J84&lt;=0,"Esgotado",IF(J84&lt;=E84,"Repor","✅ OK")))</f>
        <v/>
      </c>
      <c r="M84" s="25"/>
    </row>
    <row r="85" spans="1:13" ht="18" customHeight="1">
      <c r="A85" s="28"/>
      <c r="B85" s="28"/>
      <c r="C85" s="28"/>
      <c r="D85" s="28"/>
      <c r="E85" s="28"/>
      <c r="F85" s="28"/>
      <c r="G85" s="28"/>
      <c r="H85" s="30" t="str">
        <f>IF(AND(G85&lt;&gt;"",F85&lt;&gt;""),IF(G85&gt;0,(G85-F85)/G85,""),"")</f>
        <v/>
      </c>
      <c r="I85" s="34" t="str">
        <f>IF(B85&lt;&gt;"",IFERROR(SUMIF(Vendas!E$5:E$300,B85,Vendas!F$5:F$300),0),"")</f>
        <v/>
      </c>
      <c r="J85" s="34" t="str">
        <f>IF(B85&lt;&gt;"",D85-I85,"")</f>
        <v/>
      </c>
      <c r="K85" s="28"/>
      <c r="L85" s="35" t="str">
        <f>IF(B85="","",IF(J85&lt;=0,"Esgotado",IF(J85&lt;=E85,"Repor","✅ OK")))</f>
        <v/>
      </c>
      <c r="M85" s="28"/>
    </row>
    <row r="86" spans="1:13" ht="18" customHeight="1">
      <c r="A86" s="25"/>
      <c r="B86" s="25"/>
      <c r="C86" s="25"/>
      <c r="D86" s="25"/>
      <c r="E86" s="25"/>
      <c r="F86" s="25"/>
      <c r="G86" s="25"/>
      <c r="H86" s="27" t="str">
        <f>IF(AND(G86&lt;&gt;"",F86&lt;&gt;""),IF(G86&gt;0,(G86-F86)/G86,""),"")</f>
        <v/>
      </c>
      <c r="I86" s="32" t="str">
        <f>IF(B86&lt;&gt;"",IFERROR(SUMIF(Vendas!E$5:E$300,B86,Vendas!F$5:F$300),0),"")</f>
        <v/>
      </c>
      <c r="J86" s="32" t="str">
        <f>IF(B86&lt;&gt;"",D86-I86,"")</f>
        <v/>
      </c>
      <c r="K86" s="25"/>
      <c r="L86" s="33" t="str">
        <f>IF(B86="","",IF(J86&lt;=0,"Esgotado",IF(J86&lt;=E86,"Repor","✅ OK")))</f>
        <v/>
      </c>
      <c r="M86" s="25"/>
    </row>
    <row r="87" spans="1:13" ht="18" customHeight="1">
      <c r="A87" s="28"/>
      <c r="B87" s="28"/>
      <c r="C87" s="28"/>
      <c r="D87" s="28"/>
      <c r="E87" s="28"/>
      <c r="F87" s="28"/>
      <c r="G87" s="28"/>
      <c r="H87" s="30" t="str">
        <f>IF(AND(G87&lt;&gt;"",F87&lt;&gt;""),IF(G87&gt;0,(G87-F87)/G87,""),"")</f>
        <v/>
      </c>
      <c r="I87" s="34" t="str">
        <f>IF(B87&lt;&gt;"",IFERROR(SUMIF(Vendas!E$5:E$300,B87,Vendas!F$5:F$300),0),"")</f>
        <v/>
      </c>
      <c r="J87" s="34" t="str">
        <f>IF(B87&lt;&gt;"",D87-I87,"")</f>
        <v/>
      </c>
      <c r="K87" s="28"/>
      <c r="L87" s="35" t="str">
        <f>IF(B87="","",IF(J87&lt;=0,"Esgotado",IF(J87&lt;=E87,"Repor","✅ OK")))</f>
        <v/>
      </c>
      <c r="M87" s="28"/>
    </row>
    <row r="88" spans="1:13" ht="18" customHeight="1">
      <c r="A88" s="25"/>
      <c r="B88" s="25"/>
      <c r="C88" s="25"/>
      <c r="D88" s="25"/>
      <c r="E88" s="25"/>
      <c r="F88" s="25"/>
      <c r="G88" s="25"/>
      <c r="H88" s="27" t="str">
        <f>IF(AND(G88&lt;&gt;"",F88&lt;&gt;""),IF(G88&gt;0,(G88-F88)/G88,""),"")</f>
        <v/>
      </c>
      <c r="I88" s="32" t="str">
        <f>IF(B88&lt;&gt;"",IFERROR(SUMIF(Vendas!E$5:E$300,B88,Vendas!F$5:F$300),0),"")</f>
        <v/>
      </c>
      <c r="J88" s="32" t="str">
        <f>IF(B88&lt;&gt;"",D88-I88,"")</f>
        <v/>
      </c>
      <c r="K88" s="25"/>
      <c r="L88" s="33" t="str">
        <f>IF(B88="","",IF(J88&lt;=0,"Esgotado",IF(J88&lt;=E88,"Repor","✅ OK")))</f>
        <v/>
      </c>
      <c r="M88" s="25"/>
    </row>
    <row r="89" spans="1:13" ht="18" customHeight="1">
      <c r="A89" s="28"/>
      <c r="B89" s="28"/>
      <c r="C89" s="28"/>
      <c r="D89" s="28"/>
      <c r="E89" s="28"/>
      <c r="F89" s="28"/>
      <c r="G89" s="28"/>
      <c r="H89" s="30" t="str">
        <f>IF(AND(G89&lt;&gt;"",F89&lt;&gt;""),IF(G89&gt;0,(G89-F89)/G89,""),"")</f>
        <v/>
      </c>
      <c r="I89" s="34" t="str">
        <f>IF(B89&lt;&gt;"",IFERROR(SUMIF(Vendas!E$5:E$300,B89,Vendas!F$5:F$300),0),"")</f>
        <v/>
      </c>
      <c r="J89" s="34" t="str">
        <f>IF(B89&lt;&gt;"",D89-I89,"")</f>
        <v/>
      </c>
      <c r="K89" s="28"/>
      <c r="L89" s="35" t="str">
        <f>IF(B89="","",IF(J89&lt;=0,"Esgotado",IF(J89&lt;=E89,"Repor","✅ OK")))</f>
        <v/>
      </c>
      <c r="M89" s="28"/>
    </row>
    <row r="90" spans="1:13" ht="18" customHeight="1">
      <c r="A90" s="25"/>
      <c r="B90" s="25"/>
      <c r="C90" s="25"/>
      <c r="D90" s="25"/>
      <c r="E90" s="25"/>
      <c r="F90" s="25"/>
      <c r="G90" s="25"/>
      <c r="H90" s="27" t="str">
        <f>IF(AND(G90&lt;&gt;"",F90&lt;&gt;""),IF(G90&gt;0,(G90-F90)/G90,""),"")</f>
        <v/>
      </c>
      <c r="I90" s="32" t="str">
        <f>IF(B90&lt;&gt;"",IFERROR(SUMIF(Vendas!E$5:E$300,B90,Vendas!F$5:F$300),0),"")</f>
        <v/>
      </c>
      <c r="J90" s="32" t="str">
        <f>IF(B90&lt;&gt;"",D90-I90,"")</f>
        <v/>
      </c>
      <c r="K90" s="25"/>
      <c r="L90" s="33" t="str">
        <f>IF(B90="","",IF(J90&lt;=0,"Esgotado",IF(J90&lt;=E90,"Repor","✅ OK")))</f>
        <v/>
      </c>
      <c r="M90" s="25"/>
    </row>
    <row r="91" spans="1:13" ht="18" customHeight="1">
      <c r="A91" s="28"/>
      <c r="B91" s="28"/>
      <c r="C91" s="28"/>
      <c r="D91" s="28"/>
      <c r="E91" s="28"/>
      <c r="F91" s="28"/>
      <c r="G91" s="28"/>
      <c r="H91" s="30" t="str">
        <f>IF(AND(G91&lt;&gt;"",F91&lt;&gt;""),IF(G91&gt;0,(G91-F91)/G91,""),"")</f>
        <v/>
      </c>
      <c r="I91" s="34" t="str">
        <f>IF(B91&lt;&gt;"",IFERROR(SUMIF(Vendas!E$5:E$300,B91,Vendas!F$5:F$300),0),"")</f>
        <v/>
      </c>
      <c r="J91" s="34" t="str">
        <f>IF(B91&lt;&gt;"",D91-I91,"")</f>
        <v/>
      </c>
      <c r="K91" s="28"/>
      <c r="L91" s="35" t="str">
        <f>IF(B91="","",IF(J91&lt;=0,"Esgotado",IF(J91&lt;=E91,"Repor","✅ OK")))</f>
        <v/>
      </c>
      <c r="M91" s="28"/>
    </row>
    <row r="92" spans="1:13" ht="18" customHeight="1">
      <c r="A92" s="25"/>
      <c r="B92" s="25"/>
      <c r="C92" s="25"/>
      <c r="D92" s="25"/>
      <c r="E92" s="25"/>
      <c r="F92" s="25"/>
      <c r="G92" s="25"/>
      <c r="H92" s="27" t="str">
        <f>IF(AND(G92&lt;&gt;"",F92&lt;&gt;""),IF(G92&gt;0,(G92-F92)/G92,""),"")</f>
        <v/>
      </c>
      <c r="I92" s="32" t="str">
        <f>IF(B92&lt;&gt;"",IFERROR(SUMIF(Vendas!E$5:E$300,B92,Vendas!F$5:F$300),0),"")</f>
        <v/>
      </c>
      <c r="J92" s="32" t="str">
        <f>IF(B92&lt;&gt;"",D92-I92,"")</f>
        <v/>
      </c>
      <c r="K92" s="25"/>
      <c r="L92" s="33" t="str">
        <f>IF(B92="","",IF(J92&lt;=0,"Esgotado",IF(J92&lt;=E92,"Repor","✅ OK")))</f>
        <v/>
      </c>
      <c r="M92" s="25"/>
    </row>
    <row r="93" spans="1:13" ht="18" customHeight="1">
      <c r="A93" s="28"/>
      <c r="B93" s="28"/>
      <c r="C93" s="28"/>
      <c r="D93" s="28"/>
      <c r="E93" s="28"/>
      <c r="F93" s="28"/>
      <c r="G93" s="28"/>
      <c r="H93" s="30" t="str">
        <f>IF(AND(G93&lt;&gt;"",F93&lt;&gt;""),IF(G93&gt;0,(G93-F93)/G93,""),"")</f>
        <v/>
      </c>
      <c r="I93" s="34" t="str">
        <f>IF(B93&lt;&gt;"",IFERROR(SUMIF(Vendas!E$5:E$300,B93,Vendas!F$5:F$300),0),"")</f>
        <v/>
      </c>
      <c r="J93" s="34" t="str">
        <f>IF(B93&lt;&gt;"",D93-I93,"")</f>
        <v/>
      </c>
      <c r="K93" s="28"/>
      <c r="L93" s="35" t="str">
        <f>IF(B93="","",IF(J93&lt;=0,"Esgotado",IF(J93&lt;=E93,"Repor","✅ OK")))</f>
        <v/>
      </c>
      <c r="M93" s="28"/>
    </row>
    <row r="94" spans="1:13" ht="18" customHeight="1">
      <c r="A94" s="25"/>
      <c r="B94" s="25"/>
      <c r="C94" s="25"/>
      <c r="D94" s="25"/>
      <c r="E94" s="25"/>
      <c r="F94" s="25"/>
      <c r="G94" s="25"/>
      <c r="H94" s="27" t="str">
        <f>IF(AND(G94&lt;&gt;"",F94&lt;&gt;""),IF(G94&gt;0,(G94-F94)/G94,""),"")</f>
        <v/>
      </c>
      <c r="I94" s="32" t="str">
        <f>IF(B94&lt;&gt;"",IFERROR(SUMIF(Vendas!E$5:E$300,B94,Vendas!F$5:F$300),0),"")</f>
        <v/>
      </c>
      <c r="J94" s="32" t="str">
        <f>IF(B94&lt;&gt;"",D94-I94,"")</f>
        <v/>
      </c>
      <c r="K94" s="25"/>
      <c r="L94" s="33" t="str">
        <f>IF(B94="","",IF(J94&lt;=0,"Esgotado",IF(J94&lt;=E94,"Repor","✅ OK")))</f>
        <v/>
      </c>
      <c r="M94" s="25"/>
    </row>
    <row r="95" spans="1:13" ht="18" customHeight="1">
      <c r="A95" s="28"/>
      <c r="B95" s="28"/>
      <c r="C95" s="28"/>
      <c r="D95" s="28"/>
      <c r="E95" s="28"/>
      <c r="F95" s="28"/>
      <c r="G95" s="28"/>
      <c r="H95" s="30" t="str">
        <f>IF(AND(G95&lt;&gt;"",F95&lt;&gt;""),IF(G95&gt;0,(G95-F95)/G95,""),"")</f>
        <v/>
      </c>
      <c r="I95" s="34" t="str">
        <f>IF(B95&lt;&gt;"",IFERROR(SUMIF(Vendas!E$5:E$300,B95,Vendas!F$5:F$300),0),"")</f>
        <v/>
      </c>
      <c r="J95" s="34" t="str">
        <f>IF(B95&lt;&gt;"",D95-I95,"")</f>
        <v/>
      </c>
      <c r="K95" s="28"/>
      <c r="L95" s="35" t="str">
        <f>IF(B95="","",IF(J95&lt;=0,"Esgotado",IF(J95&lt;=E95,"Repor","✅ OK")))</f>
        <v/>
      </c>
      <c r="M95" s="28"/>
    </row>
    <row r="96" spans="1:13" ht="18" customHeight="1">
      <c r="A96" s="25"/>
      <c r="B96" s="25"/>
      <c r="C96" s="25"/>
      <c r="D96" s="25"/>
      <c r="E96" s="25"/>
      <c r="F96" s="25"/>
      <c r="G96" s="25"/>
      <c r="H96" s="27" t="str">
        <f>IF(AND(G96&lt;&gt;"",F96&lt;&gt;""),IF(G96&gt;0,(G96-F96)/G96,""),"")</f>
        <v/>
      </c>
      <c r="I96" s="32" t="str">
        <f>IF(B96&lt;&gt;"",IFERROR(SUMIF(Vendas!E$5:E$300,B96,Vendas!F$5:F$300),0),"")</f>
        <v/>
      </c>
      <c r="J96" s="32" t="str">
        <f>IF(B96&lt;&gt;"",D96-I96,"")</f>
        <v/>
      </c>
      <c r="K96" s="25"/>
      <c r="L96" s="33" t="str">
        <f>IF(B96="","",IF(J96&lt;=0,"Esgotado",IF(J96&lt;=E96,"Repor","✅ OK")))</f>
        <v/>
      </c>
      <c r="M96" s="25"/>
    </row>
    <row r="97" spans="1:13" ht="18" customHeight="1">
      <c r="A97" s="28"/>
      <c r="B97" s="28"/>
      <c r="C97" s="28"/>
      <c r="D97" s="28"/>
      <c r="E97" s="28"/>
      <c r="F97" s="28"/>
      <c r="G97" s="28"/>
      <c r="H97" s="30" t="str">
        <f>IF(AND(G97&lt;&gt;"",F97&lt;&gt;""),IF(G97&gt;0,(G97-F97)/G97,""),"")</f>
        <v/>
      </c>
      <c r="I97" s="34" t="str">
        <f>IF(B97&lt;&gt;"",IFERROR(SUMIF(Vendas!E$5:E$300,B97,Vendas!F$5:F$300),0),"")</f>
        <v/>
      </c>
      <c r="J97" s="34" t="str">
        <f>IF(B97&lt;&gt;"",D97-I97,"")</f>
        <v/>
      </c>
      <c r="K97" s="28"/>
      <c r="L97" s="35" t="str">
        <f>IF(B97="","",IF(J97&lt;=0,"Esgotado",IF(J97&lt;=E97,"Repor","✅ OK")))</f>
        <v/>
      </c>
      <c r="M97" s="28"/>
    </row>
    <row r="98" spans="1:13" ht="18" customHeight="1">
      <c r="A98" s="25"/>
      <c r="B98" s="25"/>
      <c r="C98" s="25"/>
      <c r="D98" s="25"/>
      <c r="E98" s="25"/>
      <c r="F98" s="25"/>
      <c r="G98" s="25"/>
      <c r="H98" s="27" t="str">
        <f>IF(AND(G98&lt;&gt;"",F98&lt;&gt;""),IF(G98&gt;0,(G98-F98)/G98,""),"")</f>
        <v/>
      </c>
      <c r="I98" s="32" t="str">
        <f>IF(B98&lt;&gt;"",IFERROR(SUMIF(Vendas!E$5:E$300,B98,Vendas!F$5:F$300),0),"")</f>
        <v/>
      </c>
      <c r="J98" s="32" t="str">
        <f>IF(B98&lt;&gt;"",D98-I98,"")</f>
        <v/>
      </c>
      <c r="K98" s="25"/>
      <c r="L98" s="33" t="str">
        <f>IF(B98="","",IF(J98&lt;=0,"Esgotado",IF(J98&lt;=E98,"Repor","✅ OK")))</f>
        <v/>
      </c>
      <c r="M98" s="25"/>
    </row>
    <row r="99" spans="1:13" ht="18" customHeight="1">
      <c r="A99" s="28"/>
      <c r="B99" s="28"/>
      <c r="C99" s="28"/>
      <c r="D99" s="28"/>
      <c r="E99" s="28"/>
      <c r="F99" s="28"/>
      <c r="G99" s="28"/>
      <c r="H99" s="30" t="str">
        <f>IF(AND(G99&lt;&gt;"",F99&lt;&gt;""),IF(G99&gt;0,(G99-F99)/G99,""),"")</f>
        <v/>
      </c>
      <c r="I99" s="34" t="str">
        <f>IF(B99&lt;&gt;"",IFERROR(SUMIF(Vendas!E$5:E$300,B99,Vendas!F$5:F$300),0),"")</f>
        <v/>
      </c>
      <c r="J99" s="34" t="str">
        <f>IF(B99&lt;&gt;"",D99-I99,"")</f>
        <v/>
      </c>
      <c r="K99" s="28"/>
      <c r="L99" s="35" t="str">
        <f>IF(B99="","",IF(J99&lt;=0,"Esgotado",IF(J99&lt;=E99,"Repor","✅ OK")))</f>
        <v/>
      </c>
      <c r="M99" s="28"/>
    </row>
    <row r="100" spans="1:13" ht="18" customHeight="1">
      <c r="A100" s="25"/>
      <c r="B100" s="25"/>
      <c r="C100" s="25"/>
      <c r="D100" s="25"/>
      <c r="E100" s="25"/>
      <c r="F100" s="25"/>
      <c r="G100" s="25"/>
      <c r="H100" s="27" t="str">
        <f>IF(AND(G100&lt;&gt;"",F100&lt;&gt;""),IF(G100&gt;0,(G100-F100)/G100,""),"")</f>
        <v/>
      </c>
      <c r="I100" s="32" t="str">
        <f>IF(B100&lt;&gt;"",IFERROR(SUMIF(Vendas!E$5:E$300,B100,Vendas!F$5:F$300),0),"")</f>
        <v/>
      </c>
      <c r="J100" s="32" t="str">
        <f>IF(B100&lt;&gt;"",D100-I100,"")</f>
        <v/>
      </c>
      <c r="K100" s="25"/>
      <c r="L100" s="33" t="str">
        <f>IF(B100="","",IF(J100&lt;=0,"Esgotado",IF(J100&lt;=E100,"Repor","✅ OK")))</f>
        <v/>
      </c>
      <c r="M100" s="25"/>
    </row>
    <row r="101" spans="1:13" ht="18" customHeight="1">
      <c r="A101" s="28"/>
      <c r="B101" s="28"/>
      <c r="C101" s="28"/>
      <c r="D101" s="28"/>
      <c r="E101" s="28"/>
      <c r="F101" s="28"/>
      <c r="G101" s="28"/>
      <c r="H101" s="30" t="str">
        <f>IF(AND(G101&lt;&gt;"",F101&lt;&gt;""),IF(G101&gt;0,(G101-F101)/G101,""),"")</f>
        <v/>
      </c>
      <c r="I101" s="34" t="str">
        <f>IF(B101&lt;&gt;"",IFERROR(SUMIF(Vendas!E$5:E$300,B101,Vendas!F$5:F$300),0),"")</f>
        <v/>
      </c>
      <c r="J101" s="34" t="str">
        <f>IF(B101&lt;&gt;"",D101-I101,"")</f>
        <v/>
      </c>
      <c r="K101" s="28"/>
      <c r="L101" s="35" t="str">
        <f>IF(B101="","",IF(J101&lt;=0,"Esgotado",IF(J101&lt;=E101,"Repor","✅ OK")))</f>
        <v/>
      </c>
      <c r="M101" s="28"/>
    </row>
    <row r="102" spans="1:13" ht="18" customHeight="1">
      <c r="A102" s="25"/>
      <c r="B102" s="25"/>
      <c r="C102" s="25"/>
      <c r="D102" s="25"/>
      <c r="E102" s="25"/>
      <c r="F102" s="25"/>
      <c r="G102" s="25"/>
      <c r="H102" s="27" t="str">
        <f>IF(AND(G102&lt;&gt;"",F102&lt;&gt;""),IF(G102&gt;0,(G102-F102)/G102,""),"")</f>
        <v/>
      </c>
      <c r="I102" s="32" t="str">
        <f>IF(B102&lt;&gt;"",IFERROR(SUMIF(Vendas!E$5:E$300,B102,Vendas!F$5:F$300),0),"")</f>
        <v/>
      </c>
      <c r="J102" s="32" t="str">
        <f>IF(B102&lt;&gt;"",D102-I102,"")</f>
        <v/>
      </c>
      <c r="K102" s="25"/>
      <c r="L102" s="33" t="str">
        <f>IF(B102="","",IF(J102&lt;=0,"Esgotado",IF(J102&lt;=E102,"Repor","✅ OK")))</f>
        <v/>
      </c>
      <c r="M102" s="25"/>
    </row>
    <row r="103" spans="1:13" ht="18" customHeight="1">
      <c r="A103" s="28"/>
      <c r="B103" s="28"/>
      <c r="C103" s="28"/>
      <c r="D103" s="28"/>
      <c r="E103" s="28"/>
      <c r="F103" s="28"/>
      <c r="G103" s="28"/>
      <c r="H103" s="30" t="str">
        <f>IF(AND(G103&lt;&gt;"",F103&lt;&gt;""),IF(G103&gt;0,(G103-F103)/G103,""),"")</f>
        <v/>
      </c>
      <c r="I103" s="34" t="str">
        <f>IF(B103&lt;&gt;"",IFERROR(SUMIF(Vendas!E$5:E$300,B103,Vendas!F$5:F$300),0),"")</f>
        <v/>
      </c>
      <c r="J103" s="34" t="str">
        <f>IF(B103&lt;&gt;"",D103-I103,"")</f>
        <v/>
      </c>
      <c r="K103" s="28"/>
      <c r="L103" s="35" t="str">
        <f>IF(B103="","",IF(J103&lt;=0,"Esgotado",IF(J103&lt;=E103,"Repor","✅ OK")))</f>
        <v/>
      </c>
      <c r="M103" s="28"/>
    </row>
    <row r="104" spans="1:13" ht="18" customHeight="1">
      <c r="A104" s="25"/>
      <c r="B104" s="25"/>
      <c r="C104" s="25"/>
      <c r="D104" s="25"/>
      <c r="E104" s="25"/>
      <c r="F104" s="25"/>
      <c r="G104" s="25"/>
      <c r="H104" s="27" t="str">
        <f>IF(AND(G104&lt;&gt;"",F104&lt;&gt;""),IF(G104&gt;0,(G104-F104)/G104,""),"")</f>
        <v/>
      </c>
      <c r="I104" s="32" t="str">
        <f>IF(B104&lt;&gt;"",IFERROR(SUMIF(Vendas!E$5:E$300,B104,Vendas!F$5:F$300),0),"")</f>
        <v/>
      </c>
      <c r="J104" s="32" t="str">
        <f>IF(B104&lt;&gt;"",D104-I104,"")</f>
        <v/>
      </c>
      <c r="K104" s="25"/>
      <c r="L104" s="33" t="str">
        <f>IF(B104="","",IF(J104&lt;=0,"Esgotado",IF(J104&lt;=E104,"Repor","✅ OK")))</f>
        <v/>
      </c>
      <c r="M104" s="25"/>
    </row>
    <row r="105" spans="1:13" ht="18" customHeight="1">
      <c r="A105" s="28"/>
      <c r="B105" s="28"/>
      <c r="C105" s="28"/>
      <c r="D105" s="28"/>
      <c r="E105" s="28"/>
      <c r="F105" s="28"/>
      <c r="G105" s="28"/>
      <c r="H105" s="30" t="str">
        <f>IF(AND(G105&lt;&gt;"",F105&lt;&gt;""),IF(G105&gt;0,(G105-F105)/G105,""),"")</f>
        <v/>
      </c>
      <c r="I105" s="34" t="str">
        <f>IF(B105&lt;&gt;"",IFERROR(SUMIF(Vendas!E$5:E$300,B105,Vendas!F$5:F$300),0),"")</f>
        <v/>
      </c>
      <c r="J105" s="34" t="str">
        <f>IF(B105&lt;&gt;"",D105-I105,"")</f>
        <v/>
      </c>
      <c r="K105" s="28"/>
      <c r="L105" s="35" t="str">
        <f>IF(B105="","",IF(J105&lt;=0,"Esgotado",IF(J105&lt;=E105,"Repor","✅ OK")))</f>
        <v/>
      </c>
      <c r="M105" s="28"/>
    </row>
    <row r="106" spans="1:13" ht="18" customHeight="1">
      <c r="A106" s="25"/>
      <c r="B106" s="25"/>
      <c r="C106" s="25"/>
      <c r="D106" s="25"/>
      <c r="E106" s="25"/>
      <c r="F106" s="25"/>
      <c r="G106" s="25"/>
      <c r="H106" s="27" t="str">
        <f>IF(AND(G106&lt;&gt;"",F106&lt;&gt;""),IF(G106&gt;0,(G106-F106)/G106,""),"")</f>
        <v/>
      </c>
      <c r="I106" s="32" t="str">
        <f>IF(B106&lt;&gt;"",IFERROR(SUMIF(Vendas!E$5:E$300,B106,Vendas!F$5:F$300),0),"")</f>
        <v/>
      </c>
      <c r="J106" s="32" t="str">
        <f>IF(B106&lt;&gt;"",D106-I106,"")</f>
        <v/>
      </c>
      <c r="K106" s="25"/>
      <c r="L106" s="33" t="str">
        <f>IF(B106="","",IF(J106&lt;=0,"Esgotado",IF(J106&lt;=E106,"Repor","✅ OK")))</f>
        <v/>
      </c>
      <c r="M106" s="25"/>
    </row>
    <row r="107" spans="1:13" ht="18" customHeight="1">
      <c r="A107" s="28"/>
      <c r="B107" s="28"/>
      <c r="C107" s="28"/>
      <c r="D107" s="28"/>
      <c r="E107" s="28"/>
      <c r="F107" s="28"/>
      <c r="G107" s="28"/>
      <c r="H107" s="30" t="str">
        <f>IF(AND(G107&lt;&gt;"",F107&lt;&gt;""),IF(G107&gt;0,(G107-F107)/G107,""),"")</f>
        <v/>
      </c>
      <c r="I107" s="34" t="str">
        <f>IF(B107&lt;&gt;"",IFERROR(SUMIF(Vendas!E$5:E$300,B107,Vendas!F$5:F$300),0),"")</f>
        <v/>
      </c>
      <c r="J107" s="34" t="str">
        <f>IF(B107&lt;&gt;"",D107-I107,"")</f>
        <v/>
      </c>
      <c r="K107" s="28"/>
      <c r="L107" s="35" t="str">
        <f>IF(B107="","",IF(J107&lt;=0,"Esgotado",IF(J107&lt;=E107,"Repor","✅ OK")))</f>
        <v/>
      </c>
      <c r="M107" s="28"/>
    </row>
    <row r="108" spans="1:13" ht="18" customHeight="1">
      <c r="A108" s="25"/>
      <c r="B108" s="25"/>
      <c r="C108" s="25"/>
      <c r="D108" s="25"/>
      <c r="E108" s="25"/>
      <c r="F108" s="25"/>
      <c r="G108" s="25"/>
      <c r="H108" s="27" t="str">
        <f>IF(AND(G108&lt;&gt;"",F108&lt;&gt;""),IF(G108&gt;0,(G108-F108)/G108,""),"")</f>
        <v/>
      </c>
      <c r="I108" s="32" t="str">
        <f>IF(B108&lt;&gt;"",IFERROR(SUMIF(Vendas!E$5:E$300,B108,Vendas!F$5:F$300),0),"")</f>
        <v/>
      </c>
      <c r="J108" s="32" t="str">
        <f>IF(B108&lt;&gt;"",D108-I108,"")</f>
        <v/>
      </c>
      <c r="K108" s="25"/>
      <c r="L108" s="33" t="str">
        <f>IF(B108="","",IF(J108&lt;=0,"Esgotado",IF(J108&lt;=E108,"Repor","✅ OK")))</f>
        <v/>
      </c>
      <c r="M108" s="25"/>
    </row>
    <row r="109" spans="1:13" ht="18" customHeight="1">
      <c r="A109" s="28"/>
      <c r="B109" s="28"/>
      <c r="C109" s="28"/>
      <c r="D109" s="28"/>
      <c r="E109" s="28"/>
      <c r="F109" s="28"/>
      <c r="G109" s="28"/>
      <c r="H109" s="30" t="str">
        <f>IF(AND(G109&lt;&gt;"",F109&lt;&gt;""),IF(G109&gt;0,(G109-F109)/G109,""),"")</f>
        <v/>
      </c>
      <c r="I109" s="34" t="str">
        <f>IF(B109&lt;&gt;"",IFERROR(SUMIF(Vendas!E$5:E$300,B109,Vendas!F$5:F$300),0),"")</f>
        <v/>
      </c>
      <c r="J109" s="34" t="str">
        <f>IF(B109&lt;&gt;"",D109-I109,"")</f>
        <v/>
      </c>
      <c r="K109" s="28"/>
      <c r="L109" s="35" t="str">
        <f>IF(B109="","",IF(J109&lt;=0,"Esgotado",IF(J109&lt;=E109,"Repor","✅ OK")))</f>
        <v/>
      </c>
      <c r="M109" s="28"/>
    </row>
    <row r="110" spans="1:13" ht="18" customHeight="1">
      <c r="A110" s="25"/>
      <c r="B110" s="25"/>
      <c r="C110" s="25"/>
      <c r="D110" s="25"/>
      <c r="E110" s="25"/>
      <c r="F110" s="25"/>
      <c r="G110" s="25"/>
      <c r="H110" s="27" t="str">
        <f>IF(AND(G110&lt;&gt;"",F110&lt;&gt;""),IF(G110&gt;0,(G110-F110)/G110,""),"")</f>
        <v/>
      </c>
      <c r="I110" s="32" t="str">
        <f>IF(B110&lt;&gt;"",IFERROR(SUMIF(Vendas!E$5:E$300,B110,Vendas!F$5:F$300),0),"")</f>
        <v/>
      </c>
      <c r="J110" s="32" t="str">
        <f>IF(B110&lt;&gt;"",D110-I110,"")</f>
        <v/>
      </c>
      <c r="K110" s="25"/>
      <c r="L110" s="33" t="str">
        <f>IF(B110="","",IF(J110&lt;=0,"Esgotado",IF(J110&lt;=E110,"Repor","✅ OK")))</f>
        <v/>
      </c>
      <c r="M110" s="25"/>
    </row>
    <row r="111" spans="1:13" ht="18" customHeight="1">
      <c r="A111" s="28"/>
      <c r="B111" s="28"/>
      <c r="C111" s="28"/>
      <c r="D111" s="28"/>
      <c r="E111" s="28"/>
      <c r="F111" s="28"/>
      <c r="G111" s="28"/>
      <c r="H111" s="30" t="str">
        <f>IF(AND(G111&lt;&gt;"",F111&lt;&gt;""),IF(G111&gt;0,(G111-F111)/G111,""),"")</f>
        <v/>
      </c>
      <c r="I111" s="34" t="str">
        <f>IF(B111&lt;&gt;"",IFERROR(SUMIF(Vendas!E$5:E$300,B111,Vendas!F$5:F$300),0),"")</f>
        <v/>
      </c>
      <c r="J111" s="34" t="str">
        <f>IF(B111&lt;&gt;"",D111-I111,"")</f>
        <v/>
      </c>
      <c r="K111" s="28"/>
      <c r="L111" s="35" t="str">
        <f>IF(B111="","",IF(J111&lt;=0,"Esgotado",IF(J111&lt;=E111,"Repor","✅ OK")))</f>
        <v/>
      </c>
      <c r="M111" s="28"/>
    </row>
    <row r="112" spans="1:13" ht="18" customHeight="1">
      <c r="A112" s="25"/>
      <c r="B112" s="25"/>
      <c r="C112" s="25"/>
      <c r="D112" s="25"/>
      <c r="E112" s="25"/>
      <c r="F112" s="25"/>
      <c r="G112" s="25"/>
      <c r="H112" s="27" t="str">
        <f>IF(AND(G112&lt;&gt;"",F112&lt;&gt;""),IF(G112&gt;0,(G112-F112)/G112,""),"")</f>
        <v/>
      </c>
      <c r="I112" s="32" t="str">
        <f>IF(B112&lt;&gt;"",IFERROR(SUMIF(Vendas!E$5:E$300,B112,Vendas!F$5:F$300),0),"")</f>
        <v/>
      </c>
      <c r="J112" s="32" t="str">
        <f>IF(B112&lt;&gt;"",D112-I112,"")</f>
        <v/>
      </c>
      <c r="K112" s="25"/>
      <c r="L112" s="33" t="str">
        <f>IF(B112="","",IF(J112&lt;=0,"Esgotado",IF(J112&lt;=E112,"Repor","✅ OK")))</f>
        <v/>
      </c>
      <c r="M112" s="25"/>
    </row>
    <row r="113" spans="1:13" ht="18" customHeight="1">
      <c r="A113" s="28"/>
      <c r="B113" s="28"/>
      <c r="C113" s="28"/>
      <c r="D113" s="28"/>
      <c r="E113" s="28"/>
      <c r="F113" s="28"/>
      <c r="G113" s="28"/>
      <c r="H113" s="30" t="str">
        <f>IF(AND(G113&lt;&gt;"",F113&lt;&gt;""),IF(G113&gt;0,(G113-F113)/G113,""),"")</f>
        <v/>
      </c>
      <c r="I113" s="34" t="str">
        <f>IF(B113&lt;&gt;"",IFERROR(SUMIF(Vendas!E$5:E$300,B113,Vendas!F$5:F$300),0),"")</f>
        <v/>
      </c>
      <c r="J113" s="34" t="str">
        <f>IF(B113&lt;&gt;"",D113-I113,"")</f>
        <v/>
      </c>
      <c r="K113" s="28"/>
      <c r="L113" s="35" t="str">
        <f>IF(B113="","",IF(J113&lt;=0,"Esgotado",IF(J113&lt;=E113,"Repor","✅ OK")))</f>
        <v/>
      </c>
      <c r="M113" s="28"/>
    </row>
    <row r="114" spans="1:13" ht="18" customHeight="1">
      <c r="A114" s="25"/>
      <c r="B114" s="25"/>
      <c r="C114" s="25"/>
      <c r="D114" s="25"/>
      <c r="E114" s="25"/>
      <c r="F114" s="25"/>
      <c r="G114" s="25"/>
      <c r="H114" s="27" t="str">
        <f>IF(AND(G114&lt;&gt;"",F114&lt;&gt;""),IF(G114&gt;0,(G114-F114)/G114,""),"")</f>
        <v/>
      </c>
      <c r="I114" s="32" t="str">
        <f>IF(B114&lt;&gt;"",IFERROR(SUMIF(Vendas!E$5:E$300,B114,Vendas!F$5:F$300),0),"")</f>
        <v/>
      </c>
      <c r="J114" s="32" t="str">
        <f>IF(B114&lt;&gt;"",D114-I114,"")</f>
        <v/>
      </c>
      <c r="K114" s="25"/>
      <c r="L114" s="33" t="str">
        <f>IF(B114="","",IF(J114&lt;=0,"Esgotado",IF(J114&lt;=E114,"Repor","✅ OK")))</f>
        <v/>
      </c>
      <c r="M114" s="25"/>
    </row>
    <row r="115" spans="1:13" ht="18" customHeight="1">
      <c r="A115" s="28"/>
      <c r="B115" s="28"/>
      <c r="C115" s="28"/>
      <c r="D115" s="28"/>
      <c r="E115" s="28"/>
      <c r="F115" s="28"/>
      <c r="G115" s="28"/>
      <c r="H115" s="30" t="str">
        <f>IF(AND(G115&lt;&gt;"",F115&lt;&gt;""),IF(G115&gt;0,(G115-F115)/G115,""),"")</f>
        <v/>
      </c>
      <c r="I115" s="34" t="str">
        <f>IF(B115&lt;&gt;"",IFERROR(SUMIF(Vendas!E$5:E$300,B115,Vendas!F$5:F$300),0),"")</f>
        <v/>
      </c>
      <c r="J115" s="34" t="str">
        <f>IF(B115&lt;&gt;"",D115-I115,"")</f>
        <v/>
      </c>
      <c r="K115" s="28"/>
      <c r="L115" s="35" t="str">
        <f>IF(B115="","",IF(J115&lt;=0,"Esgotado",IF(J115&lt;=E115,"Repor","✅ OK")))</f>
        <v/>
      </c>
      <c r="M115" s="28"/>
    </row>
    <row r="116" spans="1:13" ht="18" customHeight="1">
      <c r="A116" s="25"/>
      <c r="B116" s="25"/>
      <c r="C116" s="25"/>
      <c r="D116" s="25"/>
      <c r="E116" s="25"/>
      <c r="F116" s="25"/>
      <c r="G116" s="25"/>
      <c r="H116" s="27" t="str">
        <f>IF(AND(G116&lt;&gt;"",F116&lt;&gt;""),IF(G116&gt;0,(G116-F116)/G116,""),"")</f>
        <v/>
      </c>
      <c r="I116" s="32" t="str">
        <f>IF(B116&lt;&gt;"",IFERROR(SUMIF(Vendas!E$5:E$300,B116,Vendas!F$5:F$300),0),"")</f>
        <v/>
      </c>
      <c r="J116" s="32" t="str">
        <f>IF(B116&lt;&gt;"",D116-I116,"")</f>
        <v/>
      </c>
      <c r="K116" s="25"/>
      <c r="L116" s="33" t="str">
        <f>IF(B116="","",IF(J116&lt;=0,"Esgotado",IF(J116&lt;=E116,"Repor","✅ OK")))</f>
        <v/>
      </c>
      <c r="M116" s="25"/>
    </row>
    <row r="117" spans="1:13" ht="18" customHeight="1">
      <c r="A117" s="28"/>
      <c r="B117" s="28"/>
      <c r="C117" s="28"/>
      <c r="D117" s="28"/>
      <c r="E117" s="28"/>
      <c r="F117" s="28"/>
      <c r="G117" s="28"/>
      <c r="H117" s="30" t="str">
        <f>IF(AND(G117&lt;&gt;"",F117&lt;&gt;""),IF(G117&gt;0,(G117-F117)/G117,""),"")</f>
        <v/>
      </c>
      <c r="I117" s="34" t="str">
        <f>IF(B117&lt;&gt;"",IFERROR(SUMIF(Vendas!E$5:E$300,B117,Vendas!F$5:F$300),0),"")</f>
        <v/>
      </c>
      <c r="J117" s="34" t="str">
        <f>IF(B117&lt;&gt;"",D117-I117,"")</f>
        <v/>
      </c>
      <c r="K117" s="28"/>
      <c r="L117" s="35" t="str">
        <f>IF(B117="","",IF(J117&lt;=0,"Esgotado",IF(J117&lt;=E117,"Repor","✅ OK")))</f>
        <v/>
      </c>
      <c r="M117" s="28"/>
    </row>
    <row r="118" spans="1:13" ht="18" customHeight="1">
      <c r="A118" s="25"/>
      <c r="B118" s="25"/>
      <c r="C118" s="25"/>
      <c r="D118" s="25"/>
      <c r="E118" s="25"/>
      <c r="F118" s="25"/>
      <c r="G118" s="25"/>
      <c r="H118" s="27" t="str">
        <f>IF(AND(G118&lt;&gt;"",F118&lt;&gt;""),IF(G118&gt;0,(G118-F118)/G118,""),"")</f>
        <v/>
      </c>
      <c r="I118" s="32" t="str">
        <f>IF(B118&lt;&gt;"",IFERROR(SUMIF(Vendas!E$5:E$300,B118,Vendas!F$5:F$300),0),"")</f>
        <v/>
      </c>
      <c r="J118" s="32" t="str">
        <f>IF(B118&lt;&gt;"",D118-I118,"")</f>
        <v/>
      </c>
      <c r="K118" s="25"/>
      <c r="L118" s="33" t="str">
        <f>IF(B118="","",IF(J118&lt;=0,"Esgotado",IF(J118&lt;=E118,"Repor","✅ OK")))</f>
        <v/>
      </c>
      <c r="M118" s="25"/>
    </row>
    <row r="119" spans="1:13" ht="18" customHeight="1">
      <c r="A119" s="28"/>
      <c r="B119" s="28"/>
      <c r="C119" s="28"/>
      <c r="D119" s="28"/>
      <c r="E119" s="28"/>
      <c r="F119" s="28"/>
      <c r="G119" s="28"/>
      <c r="H119" s="30" t="str">
        <f>IF(AND(G119&lt;&gt;"",F119&lt;&gt;""),IF(G119&gt;0,(G119-F119)/G119,""),"")</f>
        <v/>
      </c>
      <c r="I119" s="34" t="str">
        <f>IF(B119&lt;&gt;"",IFERROR(SUMIF(Vendas!E$5:E$300,B119,Vendas!F$5:F$300),0),"")</f>
        <v/>
      </c>
      <c r="J119" s="34" t="str">
        <f>IF(B119&lt;&gt;"",D119-I119,"")</f>
        <v/>
      </c>
      <c r="K119" s="28"/>
      <c r="L119" s="35" t="str">
        <f>IF(B119="","",IF(J119&lt;=0,"Esgotado",IF(J119&lt;=E119,"Repor","✅ OK")))</f>
        <v/>
      </c>
      <c r="M119" s="28"/>
    </row>
    <row r="120" spans="1:13" ht="18" customHeight="1">
      <c r="A120" s="25"/>
      <c r="B120" s="25"/>
      <c r="C120" s="25"/>
      <c r="D120" s="25"/>
      <c r="E120" s="25"/>
      <c r="F120" s="25"/>
      <c r="G120" s="25"/>
      <c r="H120" s="27" t="str">
        <f>IF(AND(G120&lt;&gt;"",F120&lt;&gt;""),IF(G120&gt;0,(G120-F120)/G120,""),"")</f>
        <v/>
      </c>
      <c r="I120" s="32" t="str">
        <f>IF(B120&lt;&gt;"",IFERROR(SUMIF(Vendas!E$5:E$300,B120,Vendas!F$5:F$300),0),"")</f>
        <v/>
      </c>
      <c r="J120" s="32" t="str">
        <f>IF(B120&lt;&gt;"",D120-I120,"")</f>
        <v/>
      </c>
      <c r="K120" s="25"/>
      <c r="L120" s="33" t="str">
        <f>IF(B120="","",IF(J120&lt;=0,"Esgotado",IF(J120&lt;=E120,"Repor","✅ OK")))</f>
        <v/>
      </c>
      <c r="M120" s="25"/>
    </row>
    <row r="121" spans="1:13" ht="18" customHeight="1">
      <c r="A121" s="28"/>
      <c r="B121" s="28"/>
      <c r="C121" s="28"/>
      <c r="D121" s="28"/>
      <c r="E121" s="28"/>
      <c r="F121" s="28"/>
      <c r="G121" s="28"/>
      <c r="H121" s="30" t="str">
        <f>IF(AND(G121&lt;&gt;"",F121&lt;&gt;""),IF(G121&gt;0,(G121-F121)/G121,""),"")</f>
        <v/>
      </c>
      <c r="I121" s="34" t="str">
        <f>IF(B121&lt;&gt;"",IFERROR(SUMIF(Vendas!E$5:E$300,B121,Vendas!F$5:F$300),0),"")</f>
        <v/>
      </c>
      <c r="J121" s="34" t="str">
        <f>IF(B121&lt;&gt;"",D121-I121,"")</f>
        <v/>
      </c>
      <c r="K121" s="28"/>
      <c r="L121" s="35" t="str">
        <f>IF(B121="","",IF(J121&lt;=0,"Esgotado",IF(J121&lt;=E121,"Repor","✅ OK")))</f>
        <v/>
      </c>
      <c r="M121" s="28"/>
    </row>
    <row r="122" spans="1:13" ht="18" customHeight="1">
      <c r="A122" s="25"/>
      <c r="B122" s="25"/>
      <c r="C122" s="25"/>
      <c r="D122" s="25"/>
      <c r="E122" s="25"/>
      <c r="F122" s="25"/>
      <c r="G122" s="25"/>
      <c r="H122" s="27" t="str">
        <f>IF(AND(G122&lt;&gt;"",F122&lt;&gt;""),IF(G122&gt;0,(G122-F122)/G122,""),"")</f>
        <v/>
      </c>
      <c r="I122" s="32" t="str">
        <f>IF(B122&lt;&gt;"",IFERROR(SUMIF(Vendas!E$5:E$300,B122,Vendas!F$5:F$300),0),"")</f>
        <v/>
      </c>
      <c r="J122" s="32" t="str">
        <f>IF(B122&lt;&gt;"",D122-I122,"")</f>
        <v/>
      </c>
      <c r="K122" s="25"/>
      <c r="L122" s="33" t="str">
        <f>IF(B122="","",IF(J122&lt;=0,"Esgotado",IF(J122&lt;=E122,"Repor","✅ OK")))</f>
        <v/>
      </c>
      <c r="M122" s="25"/>
    </row>
    <row r="123" spans="1:13" ht="18" customHeight="1">
      <c r="A123" s="28"/>
      <c r="B123" s="28"/>
      <c r="C123" s="28"/>
      <c r="D123" s="28"/>
      <c r="E123" s="28"/>
      <c r="F123" s="28"/>
      <c r="G123" s="28"/>
      <c r="H123" s="30" t="str">
        <f>IF(AND(G123&lt;&gt;"",F123&lt;&gt;""),IF(G123&gt;0,(G123-F123)/G123,""),"")</f>
        <v/>
      </c>
      <c r="I123" s="34" t="str">
        <f>IF(B123&lt;&gt;"",IFERROR(SUMIF(Vendas!E$5:E$300,B123,Vendas!F$5:F$300),0),"")</f>
        <v/>
      </c>
      <c r="J123" s="34" t="str">
        <f>IF(B123&lt;&gt;"",D123-I123,"")</f>
        <v/>
      </c>
      <c r="K123" s="28"/>
      <c r="L123" s="35" t="str">
        <f>IF(B123="","",IF(J123&lt;=0,"Esgotado",IF(J123&lt;=E123,"Repor","✅ OK")))</f>
        <v/>
      </c>
      <c r="M123" s="28"/>
    </row>
    <row r="124" spans="1:13" ht="18" customHeight="1">
      <c r="A124" s="25"/>
      <c r="B124" s="25"/>
      <c r="C124" s="25"/>
      <c r="D124" s="25"/>
      <c r="E124" s="25"/>
      <c r="F124" s="25"/>
      <c r="G124" s="25"/>
      <c r="H124" s="27" t="str">
        <f>IF(AND(G124&lt;&gt;"",F124&lt;&gt;""),IF(G124&gt;0,(G124-F124)/G124,""),"")</f>
        <v/>
      </c>
      <c r="I124" s="32" t="str">
        <f>IF(B124&lt;&gt;"",IFERROR(SUMIF(Vendas!E$5:E$300,B124,Vendas!F$5:F$300),0),"")</f>
        <v/>
      </c>
      <c r="J124" s="32" t="str">
        <f>IF(B124&lt;&gt;"",D124-I124,"")</f>
        <v/>
      </c>
      <c r="K124" s="25"/>
      <c r="L124" s="33" t="str">
        <f>IF(B124="","",IF(J124&lt;=0,"Esgotado",IF(J124&lt;=E124,"Repor","✅ OK")))</f>
        <v/>
      </c>
      <c r="M124" s="25"/>
    </row>
    <row r="125" spans="1:13" ht="18" customHeight="1">
      <c r="A125" s="28"/>
      <c r="B125" s="28"/>
      <c r="C125" s="28"/>
      <c r="D125" s="28"/>
      <c r="E125" s="28"/>
      <c r="F125" s="28"/>
      <c r="G125" s="28"/>
      <c r="H125" s="30" t="str">
        <f>IF(AND(G125&lt;&gt;"",F125&lt;&gt;""),IF(G125&gt;0,(G125-F125)/G125,""),"")</f>
        <v/>
      </c>
      <c r="I125" s="34" t="str">
        <f>IF(B125&lt;&gt;"",IFERROR(SUMIF(Vendas!E$5:E$300,B125,Vendas!F$5:F$300),0),"")</f>
        <v/>
      </c>
      <c r="J125" s="34" t="str">
        <f>IF(B125&lt;&gt;"",D125-I125,"")</f>
        <v/>
      </c>
      <c r="K125" s="28"/>
      <c r="L125" s="35" t="str">
        <f>IF(B125="","",IF(J125&lt;=0,"Esgotado",IF(J125&lt;=E125,"Repor","✅ OK")))</f>
        <v/>
      </c>
      <c r="M125" s="28"/>
    </row>
    <row r="126" spans="1:13" ht="18" customHeight="1">
      <c r="A126" s="25"/>
      <c r="B126" s="25"/>
      <c r="C126" s="25"/>
      <c r="D126" s="25"/>
      <c r="E126" s="25"/>
      <c r="F126" s="25"/>
      <c r="G126" s="25"/>
      <c r="H126" s="27" t="str">
        <f>IF(AND(G126&lt;&gt;"",F126&lt;&gt;""),IF(G126&gt;0,(G126-F126)/G126,""),"")</f>
        <v/>
      </c>
      <c r="I126" s="32" t="str">
        <f>IF(B126&lt;&gt;"",IFERROR(SUMIF(Vendas!E$5:E$300,B126,Vendas!F$5:F$300),0),"")</f>
        <v/>
      </c>
      <c r="J126" s="32" t="str">
        <f>IF(B126&lt;&gt;"",D126-I126,"")</f>
        <v/>
      </c>
      <c r="K126" s="25"/>
      <c r="L126" s="33" t="str">
        <f>IF(B126="","",IF(J126&lt;=0,"Esgotado",IF(J126&lt;=E126,"Repor","✅ OK")))</f>
        <v/>
      </c>
      <c r="M126" s="25"/>
    </row>
    <row r="127" spans="1:13" ht="18" customHeight="1">
      <c r="A127" s="28"/>
      <c r="B127" s="28"/>
      <c r="C127" s="28"/>
      <c r="D127" s="28"/>
      <c r="E127" s="28"/>
      <c r="F127" s="28"/>
      <c r="G127" s="28"/>
      <c r="H127" s="30" t="str">
        <f>IF(AND(G127&lt;&gt;"",F127&lt;&gt;""),IF(G127&gt;0,(G127-F127)/G127,""),"")</f>
        <v/>
      </c>
      <c r="I127" s="34" t="str">
        <f>IF(B127&lt;&gt;"",IFERROR(SUMIF(Vendas!E$5:E$300,B127,Vendas!F$5:F$300),0),"")</f>
        <v/>
      </c>
      <c r="J127" s="34" t="str">
        <f>IF(B127&lt;&gt;"",D127-I127,"")</f>
        <v/>
      </c>
      <c r="K127" s="28"/>
      <c r="L127" s="35" t="str">
        <f>IF(B127="","",IF(J127&lt;=0,"Esgotado",IF(J127&lt;=E127,"Repor","✅ OK")))</f>
        <v/>
      </c>
      <c r="M127" s="28"/>
    </row>
    <row r="128" spans="1:13" ht="18" customHeight="1">
      <c r="A128" s="25"/>
      <c r="B128" s="25"/>
      <c r="C128" s="25"/>
      <c r="D128" s="25"/>
      <c r="E128" s="25"/>
      <c r="F128" s="25"/>
      <c r="G128" s="25"/>
      <c r="H128" s="27" t="str">
        <f>IF(AND(G128&lt;&gt;"",F128&lt;&gt;""),IF(G128&gt;0,(G128-F128)/G128,""),"")</f>
        <v/>
      </c>
      <c r="I128" s="32" t="str">
        <f>IF(B128&lt;&gt;"",IFERROR(SUMIF(Vendas!E$5:E$300,B128,Vendas!F$5:F$300),0),"")</f>
        <v/>
      </c>
      <c r="J128" s="32" t="str">
        <f>IF(B128&lt;&gt;"",D128-I128,"")</f>
        <v/>
      </c>
      <c r="K128" s="25"/>
      <c r="L128" s="33" t="str">
        <f>IF(B128="","",IF(J128&lt;=0,"Esgotado",IF(J128&lt;=E128,"Repor","✅ OK")))</f>
        <v/>
      </c>
      <c r="M128" s="25"/>
    </row>
    <row r="129" spans="1:13" ht="18" customHeight="1">
      <c r="A129" s="28"/>
      <c r="B129" s="28"/>
      <c r="C129" s="28"/>
      <c r="D129" s="28"/>
      <c r="E129" s="28"/>
      <c r="F129" s="28"/>
      <c r="G129" s="28"/>
      <c r="H129" s="30" t="str">
        <f>IF(AND(G129&lt;&gt;"",F129&lt;&gt;""),IF(G129&gt;0,(G129-F129)/G129,""),"")</f>
        <v/>
      </c>
      <c r="I129" s="34" t="str">
        <f>IF(B129&lt;&gt;"",IFERROR(SUMIF(Vendas!E$5:E$300,B129,Vendas!F$5:F$300),0),"")</f>
        <v/>
      </c>
      <c r="J129" s="34" t="str">
        <f>IF(B129&lt;&gt;"",D129-I129,"")</f>
        <v/>
      </c>
      <c r="K129" s="28"/>
      <c r="L129" s="35" t="str">
        <f>IF(B129="","",IF(J129&lt;=0,"Esgotado",IF(J129&lt;=E129,"Repor","✅ OK")))</f>
        <v/>
      </c>
      <c r="M129" s="28"/>
    </row>
    <row r="130" spans="1:13" ht="18" customHeight="1">
      <c r="A130" s="25"/>
      <c r="B130" s="25"/>
      <c r="C130" s="25"/>
      <c r="D130" s="25"/>
      <c r="E130" s="25"/>
      <c r="F130" s="25"/>
      <c r="G130" s="25"/>
      <c r="H130" s="27" t="str">
        <f>IF(AND(G130&lt;&gt;"",F130&lt;&gt;""),IF(G130&gt;0,(G130-F130)/G130,""),"")</f>
        <v/>
      </c>
      <c r="I130" s="32" t="str">
        <f>IF(B130&lt;&gt;"",IFERROR(SUMIF(Vendas!E$5:E$300,B130,Vendas!F$5:F$300),0),"")</f>
        <v/>
      </c>
      <c r="J130" s="32" t="str">
        <f>IF(B130&lt;&gt;"",D130-I130,"")</f>
        <v/>
      </c>
      <c r="K130" s="25"/>
      <c r="L130" s="33" t="str">
        <f>IF(B130="","",IF(J130&lt;=0,"Esgotado",IF(J130&lt;=E130,"Repor","✅ OK")))</f>
        <v/>
      </c>
      <c r="M130" s="25"/>
    </row>
    <row r="131" spans="1:13" ht="18" customHeight="1">
      <c r="A131" s="28"/>
      <c r="B131" s="28"/>
      <c r="C131" s="28"/>
      <c r="D131" s="28"/>
      <c r="E131" s="28"/>
      <c r="F131" s="28"/>
      <c r="G131" s="28"/>
      <c r="H131" s="30" t="str">
        <f>IF(AND(G131&lt;&gt;"",F131&lt;&gt;""),IF(G131&gt;0,(G131-F131)/G131,""),"")</f>
        <v/>
      </c>
      <c r="I131" s="34" t="str">
        <f>IF(B131&lt;&gt;"",IFERROR(SUMIF(Vendas!E$5:E$300,B131,Vendas!F$5:F$300),0),"")</f>
        <v/>
      </c>
      <c r="J131" s="34" t="str">
        <f>IF(B131&lt;&gt;"",D131-I131,"")</f>
        <v/>
      </c>
      <c r="K131" s="28"/>
      <c r="L131" s="35" t="str">
        <f>IF(B131="","",IF(J131&lt;=0,"Esgotado",IF(J131&lt;=E131,"Repor","✅ OK")))</f>
        <v/>
      </c>
      <c r="M131" s="28"/>
    </row>
    <row r="132" spans="1:13" ht="18" customHeight="1">
      <c r="A132" s="25"/>
      <c r="B132" s="25"/>
      <c r="C132" s="25"/>
      <c r="D132" s="25"/>
      <c r="E132" s="25"/>
      <c r="F132" s="25"/>
      <c r="G132" s="25"/>
      <c r="H132" s="27" t="str">
        <f>IF(AND(G132&lt;&gt;"",F132&lt;&gt;""),IF(G132&gt;0,(G132-F132)/G132,""),"")</f>
        <v/>
      </c>
      <c r="I132" s="32" t="str">
        <f>IF(B132&lt;&gt;"",IFERROR(SUMIF(Vendas!E$5:E$300,B132,Vendas!F$5:F$300),0),"")</f>
        <v/>
      </c>
      <c r="J132" s="32" t="str">
        <f>IF(B132&lt;&gt;"",D132-I132,"")</f>
        <v/>
      </c>
      <c r="K132" s="25"/>
      <c r="L132" s="33" t="str">
        <f>IF(B132="","",IF(J132&lt;=0,"Esgotado",IF(J132&lt;=E132,"Repor","✅ OK")))</f>
        <v/>
      </c>
      <c r="M132" s="25"/>
    </row>
    <row r="133" spans="1:13" ht="18" customHeight="1">
      <c r="A133" s="28"/>
      <c r="B133" s="28"/>
      <c r="C133" s="28"/>
      <c r="D133" s="28"/>
      <c r="E133" s="28"/>
      <c r="F133" s="28"/>
      <c r="G133" s="28"/>
      <c r="H133" s="30" t="str">
        <f>IF(AND(G133&lt;&gt;"",F133&lt;&gt;""),IF(G133&gt;0,(G133-F133)/G133,""),"")</f>
        <v/>
      </c>
      <c r="I133" s="34" t="str">
        <f>IF(B133&lt;&gt;"",IFERROR(SUMIF(Vendas!E$5:E$300,B133,Vendas!F$5:F$300),0),"")</f>
        <v/>
      </c>
      <c r="J133" s="34" t="str">
        <f>IF(B133&lt;&gt;"",D133-I133,"")</f>
        <v/>
      </c>
      <c r="K133" s="28"/>
      <c r="L133" s="35" t="str">
        <f>IF(B133="","",IF(J133&lt;=0,"Esgotado",IF(J133&lt;=E133,"Repor","✅ OK")))</f>
        <v/>
      </c>
      <c r="M133" s="28"/>
    </row>
    <row r="134" spans="1:13" ht="18" customHeight="1">
      <c r="A134" s="25"/>
      <c r="B134" s="25"/>
      <c r="C134" s="25"/>
      <c r="D134" s="25"/>
      <c r="E134" s="25"/>
      <c r="F134" s="25"/>
      <c r="G134" s="25"/>
      <c r="H134" s="27" t="str">
        <f>IF(AND(G134&lt;&gt;"",F134&lt;&gt;""),IF(G134&gt;0,(G134-F134)/G134,""),"")</f>
        <v/>
      </c>
      <c r="I134" s="32" t="str">
        <f>IF(B134&lt;&gt;"",IFERROR(SUMIF(Vendas!E$5:E$300,B134,Vendas!F$5:F$300),0),"")</f>
        <v/>
      </c>
      <c r="J134" s="32" t="str">
        <f>IF(B134&lt;&gt;"",D134-I134,"")</f>
        <v/>
      </c>
      <c r="K134" s="25"/>
      <c r="L134" s="33" t="str">
        <f>IF(B134="","",IF(J134&lt;=0,"Esgotado",IF(J134&lt;=E134,"Repor","✅ OK")))</f>
        <v/>
      </c>
      <c r="M134" s="25"/>
    </row>
    <row r="135" spans="1:13" ht="18" customHeight="1">
      <c r="A135" s="28"/>
      <c r="B135" s="28"/>
      <c r="C135" s="28"/>
      <c r="D135" s="28"/>
      <c r="E135" s="28"/>
      <c r="F135" s="28"/>
      <c r="G135" s="28"/>
      <c r="H135" s="30" t="str">
        <f>IF(AND(G135&lt;&gt;"",F135&lt;&gt;""),IF(G135&gt;0,(G135-F135)/G135,""),"")</f>
        <v/>
      </c>
      <c r="I135" s="34" t="str">
        <f>IF(B135&lt;&gt;"",IFERROR(SUMIF(Vendas!E$5:E$300,B135,Vendas!F$5:F$300),0),"")</f>
        <v/>
      </c>
      <c r="J135" s="34" t="str">
        <f>IF(B135&lt;&gt;"",D135-I135,"")</f>
        <v/>
      </c>
      <c r="K135" s="28"/>
      <c r="L135" s="35" t="str">
        <f>IF(B135="","",IF(J135&lt;=0,"Esgotado",IF(J135&lt;=E135,"Repor","✅ OK")))</f>
        <v/>
      </c>
      <c r="M135" s="28"/>
    </row>
    <row r="136" spans="1:13" ht="18" customHeight="1">
      <c r="A136" s="25"/>
      <c r="B136" s="25"/>
      <c r="C136" s="25"/>
      <c r="D136" s="25"/>
      <c r="E136" s="25"/>
      <c r="F136" s="25"/>
      <c r="G136" s="25"/>
      <c r="H136" s="27" t="str">
        <f>IF(AND(G136&lt;&gt;"",F136&lt;&gt;""),IF(G136&gt;0,(G136-F136)/G136,""),"")</f>
        <v/>
      </c>
      <c r="I136" s="32" t="str">
        <f>IF(B136&lt;&gt;"",IFERROR(SUMIF(Vendas!E$5:E$300,B136,Vendas!F$5:F$300),0),"")</f>
        <v/>
      </c>
      <c r="J136" s="32" t="str">
        <f>IF(B136&lt;&gt;"",D136-I136,"")</f>
        <v/>
      </c>
      <c r="K136" s="25"/>
      <c r="L136" s="33" t="str">
        <f>IF(B136="","",IF(J136&lt;=0,"Esgotado",IF(J136&lt;=E136,"Repor","✅ OK")))</f>
        <v/>
      </c>
      <c r="M136" s="25"/>
    </row>
    <row r="137" spans="1:13" ht="18" customHeight="1">
      <c r="A137" s="28"/>
      <c r="B137" s="28"/>
      <c r="C137" s="28"/>
      <c r="D137" s="28"/>
      <c r="E137" s="28"/>
      <c r="F137" s="28"/>
      <c r="G137" s="28"/>
      <c r="H137" s="30" t="str">
        <f>IF(AND(G137&lt;&gt;"",F137&lt;&gt;""),IF(G137&gt;0,(G137-F137)/G137,""),"")</f>
        <v/>
      </c>
      <c r="I137" s="34" t="str">
        <f>IF(B137&lt;&gt;"",IFERROR(SUMIF(Vendas!E$5:E$300,B137,Vendas!F$5:F$300),0),"")</f>
        <v/>
      </c>
      <c r="J137" s="34" t="str">
        <f>IF(B137&lt;&gt;"",D137-I137,"")</f>
        <v/>
      </c>
      <c r="K137" s="28"/>
      <c r="L137" s="35" t="str">
        <f>IF(B137="","",IF(J137&lt;=0,"Esgotado",IF(J137&lt;=E137,"Repor","✅ OK")))</f>
        <v/>
      </c>
      <c r="M137" s="28"/>
    </row>
    <row r="138" spans="1:13" ht="18" customHeight="1">
      <c r="A138" s="25"/>
      <c r="B138" s="25"/>
      <c r="C138" s="25"/>
      <c r="D138" s="25"/>
      <c r="E138" s="25"/>
      <c r="F138" s="25"/>
      <c r="G138" s="25"/>
      <c r="H138" s="27" t="str">
        <f>IF(AND(G138&lt;&gt;"",F138&lt;&gt;""),IF(G138&gt;0,(G138-F138)/G138,""),"")</f>
        <v/>
      </c>
      <c r="I138" s="32" t="str">
        <f>IF(B138&lt;&gt;"",IFERROR(SUMIF(Vendas!E$5:E$300,B138,Vendas!F$5:F$300),0),"")</f>
        <v/>
      </c>
      <c r="J138" s="32" t="str">
        <f>IF(B138&lt;&gt;"",D138-I138,"")</f>
        <v/>
      </c>
      <c r="K138" s="25"/>
      <c r="L138" s="33" t="str">
        <f>IF(B138="","",IF(J138&lt;=0,"Esgotado",IF(J138&lt;=E138,"Repor","✅ OK")))</f>
        <v/>
      </c>
      <c r="M138" s="25"/>
    </row>
    <row r="139" spans="1:13" ht="18" customHeight="1">
      <c r="A139" s="28"/>
      <c r="B139" s="28"/>
      <c r="C139" s="28"/>
      <c r="D139" s="28"/>
      <c r="E139" s="28"/>
      <c r="F139" s="28"/>
      <c r="G139" s="28"/>
      <c r="H139" s="30" t="str">
        <f>IF(AND(G139&lt;&gt;"",F139&lt;&gt;""),IF(G139&gt;0,(G139-F139)/G139,""),"")</f>
        <v/>
      </c>
      <c r="I139" s="34" t="str">
        <f>IF(B139&lt;&gt;"",IFERROR(SUMIF(Vendas!E$5:E$300,B139,Vendas!F$5:F$300),0),"")</f>
        <v/>
      </c>
      <c r="J139" s="34" t="str">
        <f>IF(B139&lt;&gt;"",D139-I139,"")</f>
        <v/>
      </c>
      <c r="K139" s="28"/>
      <c r="L139" s="35" t="str">
        <f>IF(B139="","",IF(J139&lt;=0,"Esgotado",IF(J139&lt;=E139,"Repor","✅ OK")))</f>
        <v/>
      </c>
      <c r="M139" s="28"/>
    </row>
    <row r="140" spans="1:13" ht="18" customHeight="1">
      <c r="A140" s="25"/>
      <c r="B140" s="25"/>
      <c r="C140" s="25"/>
      <c r="D140" s="25"/>
      <c r="E140" s="25"/>
      <c r="F140" s="25"/>
      <c r="G140" s="25"/>
      <c r="H140" s="27" t="str">
        <f>IF(AND(G140&lt;&gt;"",F140&lt;&gt;""),IF(G140&gt;0,(G140-F140)/G140,""),"")</f>
        <v/>
      </c>
      <c r="I140" s="32" t="str">
        <f>IF(B140&lt;&gt;"",IFERROR(SUMIF(Vendas!E$5:E$300,B140,Vendas!F$5:F$300),0),"")</f>
        <v/>
      </c>
      <c r="J140" s="32" t="str">
        <f>IF(B140&lt;&gt;"",D140-I140,"")</f>
        <v/>
      </c>
      <c r="K140" s="25"/>
      <c r="L140" s="33" t="str">
        <f>IF(B140="","",IF(J140&lt;=0,"Esgotado",IF(J140&lt;=E140,"Repor","✅ OK")))</f>
        <v/>
      </c>
      <c r="M140" s="25"/>
    </row>
    <row r="141" spans="1:13" ht="18" customHeight="1">
      <c r="A141" s="28"/>
      <c r="B141" s="28"/>
      <c r="C141" s="28"/>
      <c r="D141" s="28"/>
      <c r="E141" s="28"/>
      <c r="F141" s="28"/>
      <c r="G141" s="28"/>
      <c r="H141" s="30" t="str">
        <f>IF(AND(G141&lt;&gt;"",F141&lt;&gt;""),IF(G141&gt;0,(G141-F141)/G141,""),"")</f>
        <v/>
      </c>
      <c r="I141" s="34" t="str">
        <f>IF(B141&lt;&gt;"",IFERROR(SUMIF(Vendas!E$5:E$300,B141,Vendas!F$5:F$300),0),"")</f>
        <v/>
      </c>
      <c r="J141" s="34" t="str">
        <f>IF(B141&lt;&gt;"",D141-I141,"")</f>
        <v/>
      </c>
      <c r="K141" s="28"/>
      <c r="L141" s="35" t="str">
        <f>IF(B141="","",IF(J141&lt;=0,"Esgotado",IF(J141&lt;=E141,"Repor","✅ OK")))</f>
        <v/>
      </c>
      <c r="M141" s="28"/>
    </row>
    <row r="142" spans="1:13" ht="18" customHeight="1">
      <c r="A142" s="25"/>
      <c r="B142" s="25"/>
      <c r="C142" s="25"/>
      <c r="D142" s="25"/>
      <c r="E142" s="25"/>
      <c r="F142" s="25"/>
      <c r="G142" s="25"/>
      <c r="H142" s="27" t="str">
        <f>IF(AND(G142&lt;&gt;"",F142&lt;&gt;""),IF(G142&gt;0,(G142-F142)/G142,""),"")</f>
        <v/>
      </c>
      <c r="I142" s="32" t="str">
        <f>IF(B142&lt;&gt;"",IFERROR(SUMIF(Vendas!E$5:E$300,B142,Vendas!F$5:F$300),0),"")</f>
        <v/>
      </c>
      <c r="J142" s="32" t="str">
        <f>IF(B142&lt;&gt;"",D142-I142,"")</f>
        <v/>
      </c>
      <c r="K142" s="25"/>
      <c r="L142" s="33" t="str">
        <f>IF(B142="","",IF(J142&lt;=0,"Esgotado",IF(J142&lt;=E142,"Repor","✅ OK")))</f>
        <v/>
      </c>
      <c r="M142" s="25"/>
    </row>
    <row r="143" spans="1:13" ht="18" customHeight="1">
      <c r="A143" s="28"/>
      <c r="B143" s="28"/>
      <c r="C143" s="28"/>
      <c r="D143" s="28"/>
      <c r="E143" s="28"/>
      <c r="F143" s="28"/>
      <c r="G143" s="28"/>
      <c r="H143" s="30" t="str">
        <f>IF(AND(G143&lt;&gt;"",F143&lt;&gt;""),IF(G143&gt;0,(G143-F143)/G143,""),"")</f>
        <v/>
      </c>
      <c r="I143" s="34" t="str">
        <f>IF(B143&lt;&gt;"",IFERROR(SUMIF(Vendas!E$5:E$300,B143,Vendas!F$5:F$300),0),"")</f>
        <v/>
      </c>
      <c r="J143" s="34" t="str">
        <f>IF(B143&lt;&gt;"",D143-I143,"")</f>
        <v/>
      </c>
      <c r="K143" s="28"/>
      <c r="L143" s="35" t="str">
        <f>IF(B143="","",IF(J143&lt;=0,"Esgotado",IF(J143&lt;=E143,"Repor","✅ OK")))</f>
        <v/>
      </c>
      <c r="M143" s="28"/>
    </row>
    <row r="144" spans="1:13" ht="18" customHeight="1">
      <c r="A144" s="25"/>
      <c r="B144" s="25"/>
      <c r="C144" s="25"/>
      <c r="D144" s="25"/>
      <c r="E144" s="25"/>
      <c r="F144" s="25"/>
      <c r="G144" s="25"/>
      <c r="H144" s="27" t="str">
        <f>IF(AND(G144&lt;&gt;"",F144&lt;&gt;""),IF(G144&gt;0,(G144-F144)/G144,""),"")</f>
        <v/>
      </c>
      <c r="I144" s="32" t="str">
        <f>IF(B144&lt;&gt;"",IFERROR(SUMIF(Vendas!E$5:E$300,B144,Vendas!F$5:F$300),0),"")</f>
        <v/>
      </c>
      <c r="J144" s="32" t="str">
        <f>IF(B144&lt;&gt;"",D144-I144,"")</f>
        <v/>
      </c>
      <c r="K144" s="25"/>
      <c r="L144" s="33" t="str">
        <f>IF(B144="","",IF(J144&lt;=0,"Esgotado",IF(J144&lt;=E144,"Repor","✅ OK")))</f>
        <v/>
      </c>
      <c r="M144" s="25"/>
    </row>
    <row r="145" spans="1:13" ht="18" customHeight="1">
      <c r="A145" s="28"/>
      <c r="B145" s="28"/>
      <c r="C145" s="28"/>
      <c r="D145" s="28"/>
      <c r="E145" s="28"/>
      <c r="F145" s="28"/>
      <c r="G145" s="28"/>
      <c r="H145" s="30" t="str">
        <f>IF(AND(G145&lt;&gt;"",F145&lt;&gt;""),IF(G145&gt;0,(G145-F145)/G145,""),"")</f>
        <v/>
      </c>
      <c r="I145" s="34" t="str">
        <f>IF(B145&lt;&gt;"",IFERROR(SUMIF(Vendas!E$5:E$300,B145,Vendas!F$5:F$300),0),"")</f>
        <v/>
      </c>
      <c r="J145" s="34" t="str">
        <f>IF(B145&lt;&gt;"",D145-I145,"")</f>
        <v/>
      </c>
      <c r="K145" s="28"/>
      <c r="L145" s="35" t="str">
        <f>IF(B145="","",IF(J145&lt;=0,"Esgotado",IF(J145&lt;=E145,"Repor","✅ OK")))</f>
        <v/>
      </c>
      <c r="M145" s="28"/>
    </row>
    <row r="146" spans="1:13" ht="18" customHeight="1">
      <c r="A146" s="25"/>
      <c r="B146" s="25"/>
      <c r="C146" s="25"/>
      <c r="D146" s="25"/>
      <c r="E146" s="25"/>
      <c r="F146" s="25"/>
      <c r="G146" s="25"/>
      <c r="H146" s="27" t="str">
        <f>IF(AND(G146&lt;&gt;"",F146&lt;&gt;""),IF(G146&gt;0,(G146-F146)/G146,""),"")</f>
        <v/>
      </c>
      <c r="I146" s="32" t="str">
        <f>IF(B146&lt;&gt;"",IFERROR(SUMIF(Vendas!E$5:E$300,B146,Vendas!F$5:F$300),0),"")</f>
        <v/>
      </c>
      <c r="J146" s="32" t="str">
        <f>IF(B146&lt;&gt;"",D146-I146,"")</f>
        <v/>
      </c>
      <c r="K146" s="25"/>
      <c r="L146" s="33" t="str">
        <f>IF(B146="","",IF(J146&lt;=0,"Esgotado",IF(J146&lt;=E146,"Repor","✅ OK")))</f>
        <v/>
      </c>
      <c r="M146" s="25"/>
    </row>
    <row r="147" spans="1:13" ht="18" customHeight="1">
      <c r="A147" s="28"/>
      <c r="B147" s="28"/>
      <c r="C147" s="28"/>
      <c r="D147" s="28"/>
      <c r="E147" s="28"/>
      <c r="F147" s="28"/>
      <c r="G147" s="28"/>
      <c r="H147" s="30" t="str">
        <f>IF(AND(G147&lt;&gt;"",F147&lt;&gt;""),IF(G147&gt;0,(G147-F147)/G147,""),"")</f>
        <v/>
      </c>
      <c r="I147" s="34" t="str">
        <f>IF(B147&lt;&gt;"",IFERROR(SUMIF(Vendas!E$5:E$300,B147,Vendas!F$5:F$300),0),"")</f>
        <v/>
      </c>
      <c r="J147" s="34" t="str">
        <f>IF(B147&lt;&gt;"",D147-I147,"")</f>
        <v/>
      </c>
      <c r="K147" s="28"/>
      <c r="L147" s="35" t="str">
        <f>IF(B147="","",IF(J147&lt;=0,"Esgotado",IF(J147&lt;=E147,"Repor","✅ OK")))</f>
        <v/>
      </c>
      <c r="M147" s="28"/>
    </row>
    <row r="148" spans="1:13" ht="18" customHeight="1">
      <c r="A148" s="25"/>
      <c r="B148" s="25"/>
      <c r="C148" s="25"/>
      <c r="D148" s="25"/>
      <c r="E148" s="25"/>
      <c r="F148" s="25"/>
      <c r="G148" s="25"/>
      <c r="H148" s="27" t="str">
        <f>IF(AND(G148&lt;&gt;"",F148&lt;&gt;""),IF(G148&gt;0,(G148-F148)/G148,""),"")</f>
        <v/>
      </c>
      <c r="I148" s="32" t="str">
        <f>IF(B148&lt;&gt;"",IFERROR(SUMIF(Vendas!E$5:E$300,B148,Vendas!F$5:F$300),0),"")</f>
        <v/>
      </c>
      <c r="J148" s="32" t="str">
        <f>IF(B148&lt;&gt;"",D148-I148,"")</f>
        <v/>
      </c>
      <c r="K148" s="25"/>
      <c r="L148" s="33" t="str">
        <f>IF(B148="","",IF(J148&lt;=0,"Esgotado",IF(J148&lt;=E148,"Repor","✅ OK")))</f>
        <v/>
      </c>
      <c r="M148" s="25"/>
    </row>
    <row r="149" spans="1:13" ht="18" customHeight="1">
      <c r="A149" s="28"/>
      <c r="B149" s="28"/>
      <c r="C149" s="28"/>
      <c r="D149" s="28"/>
      <c r="E149" s="28"/>
      <c r="F149" s="28"/>
      <c r="G149" s="28"/>
      <c r="H149" s="30" t="str">
        <f>IF(AND(G149&lt;&gt;"",F149&lt;&gt;""),IF(G149&gt;0,(G149-F149)/G149,""),"")</f>
        <v/>
      </c>
      <c r="I149" s="34" t="str">
        <f>IF(B149&lt;&gt;"",IFERROR(SUMIF(Vendas!E$5:E$300,B149,Vendas!F$5:F$300),0),"")</f>
        <v/>
      </c>
      <c r="J149" s="34" t="str">
        <f>IF(B149&lt;&gt;"",D149-I149,"")</f>
        <v/>
      </c>
      <c r="K149" s="28"/>
      <c r="L149" s="35" t="str">
        <f>IF(B149="","",IF(J149&lt;=0,"Esgotado",IF(J149&lt;=E149,"Repor","✅ OK")))</f>
        <v/>
      </c>
      <c r="M149" s="28"/>
    </row>
    <row r="150" spans="1:13" ht="18" customHeight="1">
      <c r="A150" s="25"/>
      <c r="B150" s="25"/>
      <c r="C150" s="25"/>
      <c r="D150" s="25"/>
      <c r="E150" s="25"/>
      <c r="F150" s="25"/>
      <c r="G150" s="25"/>
      <c r="H150" s="27" t="str">
        <f>IF(AND(G150&lt;&gt;"",F150&lt;&gt;""),IF(G150&gt;0,(G150-F150)/G150,""),"")</f>
        <v/>
      </c>
      <c r="I150" s="32" t="str">
        <f>IF(B150&lt;&gt;"",IFERROR(SUMIF(Vendas!E$5:E$300,B150,Vendas!F$5:F$300),0),"")</f>
        <v/>
      </c>
      <c r="J150" s="32" t="str">
        <f>IF(B150&lt;&gt;"",D150-I150,"")</f>
        <v/>
      </c>
      <c r="K150" s="25"/>
      <c r="L150" s="33" t="str">
        <f>IF(B150="","",IF(J150&lt;=0,"Esgotado",IF(J150&lt;=E150,"Repor","✅ OK")))</f>
        <v/>
      </c>
      <c r="M150" s="25"/>
    </row>
  </sheetData>
  <mergeCells count="9">
    <mergeCell ref="A3:C3"/>
    <mergeCell ref="D3:F3"/>
    <mergeCell ref="G3:I3"/>
    <mergeCell ref="J3:L3"/>
    <mergeCell ref="A1:M1"/>
    <mergeCell ref="A2:C2"/>
    <mergeCell ref="D2:F2"/>
    <mergeCell ref="G2:I2"/>
    <mergeCell ref="J2:L2"/>
  </mergeCells>
  <conditionalFormatting sqref="L5:L150">
    <cfRule type="expression" dxfId="13" priority="2">
      <formula>L5="Esgotado"</formula>
    </cfRule>
    <cfRule type="expression" dxfId="12" priority="3">
      <formula>L5="Repor"</formula>
    </cfRule>
    <cfRule type="expression" dxfId="11" priority="4">
      <formula>L5="✅ OK"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50"/>
  <sheetViews>
    <sheetView showGridLines="0" zoomScaleNormal="100" workbookViewId="0">
      <pane ySplit="4" topLeftCell="A5" activePane="bottomLeft" state="frozen"/>
      <selection pane="bottomLeft"/>
    </sheetView>
  </sheetViews>
  <sheetFormatPr defaultColWidth="8.7109375" defaultRowHeight="15"/>
  <cols>
    <col min="1" max="1" width="3" customWidth="1"/>
    <col min="2" max="2" width="22" customWidth="1"/>
    <col min="3" max="3" width="16" customWidth="1"/>
    <col min="4" max="4" width="14" customWidth="1"/>
    <col min="5" max="6" width="12" customWidth="1"/>
    <col min="7" max="7" width="14" customWidth="1"/>
    <col min="8" max="8" width="16" customWidth="1"/>
    <col min="9" max="9" width="14" customWidth="1"/>
  </cols>
  <sheetData>
    <row r="1" spans="1:9" ht="34.5" customHeight="1">
      <c r="A1" s="105" t="s">
        <v>42</v>
      </c>
      <c r="B1" s="105"/>
      <c r="C1" s="105"/>
      <c r="D1" s="105"/>
      <c r="E1" s="105"/>
      <c r="F1" s="105"/>
      <c r="G1" s="105"/>
      <c r="H1" s="105"/>
      <c r="I1" s="105"/>
    </row>
    <row r="2" spans="1:9" ht="24.75" customHeight="1">
      <c r="A2" s="104" t="s">
        <v>45</v>
      </c>
      <c r="B2" s="104"/>
      <c r="C2" s="104"/>
      <c r="D2" s="102" t="s">
        <v>96</v>
      </c>
      <c r="E2" s="102"/>
      <c r="F2" s="102"/>
      <c r="G2" s="106" t="s">
        <v>48</v>
      </c>
      <c r="H2" s="106"/>
      <c r="I2" s="106"/>
    </row>
    <row r="3" spans="1:9" ht="24.75" customHeight="1">
      <c r="A3" s="101">
        <f>SUMIF(G5:G150,"Em Aberto",E5:E150)</f>
        <v>2237.0500000000002</v>
      </c>
      <c r="B3" s="101"/>
      <c r="C3" s="101"/>
      <c r="D3" s="101">
        <f>SUMIF(G5:G150,"Pago",E5:E150)</f>
        <v>279.89999999999998</v>
      </c>
      <c r="E3" s="101"/>
      <c r="F3" s="101"/>
      <c r="G3" s="101">
        <f ca="1">SUMPRODUCT((G5:G150="Em Aberto")*(D5:D150&gt;=TODAY())*(D5:D150&lt;=TODAY()+7)*(E5:E150))</f>
        <v>237.05</v>
      </c>
      <c r="H3" s="101"/>
      <c r="I3" s="101"/>
    </row>
    <row r="4" spans="1:9" ht="21.75" customHeight="1">
      <c r="A4" s="9" t="s">
        <v>55</v>
      </c>
      <c r="B4" s="9" t="s">
        <v>97</v>
      </c>
      <c r="C4" s="9" t="s">
        <v>83</v>
      </c>
      <c r="D4" s="12" t="s">
        <v>98</v>
      </c>
      <c r="E4" s="12" t="s">
        <v>99</v>
      </c>
      <c r="F4" s="12" t="s">
        <v>100</v>
      </c>
      <c r="G4" s="12" t="s">
        <v>89</v>
      </c>
      <c r="H4" s="9" t="s">
        <v>101</v>
      </c>
      <c r="I4" s="9" t="s">
        <v>102</v>
      </c>
    </row>
    <row r="5" spans="1:9" ht="19.5" customHeight="1">
      <c r="A5" s="13">
        <v>1</v>
      </c>
      <c r="B5" s="16" t="s">
        <v>103</v>
      </c>
      <c r="C5" s="16" t="s">
        <v>104</v>
      </c>
      <c r="D5" s="36">
        <v>46204</v>
      </c>
      <c r="E5" s="17">
        <v>800</v>
      </c>
      <c r="F5" s="14"/>
      <c r="G5" s="37" t="s">
        <v>105</v>
      </c>
      <c r="H5" s="16" t="s">
        <v>106</v>
      </c>
      <c r="I5" s="16"/>
    </row>
    <row r="6" spans="1:9" ht="19.5" customHeight="1">
      <c r="A6" s="19">
        <v>2</v>
      </c>
      <c r="B6" s="22" t="s">
        <v>107</v>
      </c>
      <c r="C6" s="22" t="s">
        <v>108</v>
      </c>
      <c r="D6" s="38">
        <v>46191</v>
      </c>
      <c r="E6" s="23">
        <v>180</v>
      </c>
      <c r="F6" s="38">
        <v>46191</v>
      </c>
      <c r="G6" s="39" t="s">
        <v>109</v>
      </c>
      <c r="H6" s="22" t="s">
        <v>110</v>
      </c>
      <c r="I6" s="22"/>
    </row>
    <row r="7" spans="1:9" ht="19.5" customHeight="1">
      <c r="A7" s="13">
        <v>3</v>
      </c>
      <c r="B7" s="16" t="s">
        <v>111</v>
      </c>
      <c r="C7" s="16" t="s">
        <v>11</v>
      </c>
      <c r="D7" s="36">
        <v>46211</v>
      </c>
      <c r="E7" s="17">
        <v>1200</v>
      </c>
      <c r="F7" s="14"/>
      <c r="G7" s="37" t="s">
        <v>105</v>
      </c>
      <c r="H7" s="16" t="s">
        <v>112</v>
      </c>
      <c r="I7" s="16" t="s">
        <v>113</v>
      </c>
    </row>
    <row r="8" spans="1:9" ht="19.5" customHeight="1">
      <c r="A8" s="19">
        <v>4</v>
      </c>
      <c r="B8" s="22" t="s">
        <v>114</v>
      </c>
      <c r="C8" s="22" t="s">
        <v>115</v>
      </c>
      <c r="D8" s="38">
        <v>46198</v>
      </c>
      <c r="E8" s="23">
        <v>150</v>
      </c>
      <c r="F8" s="20"/>
      <c r="G8" s="39" t="s">
        <v>105</v>
      </c>
      <c r="H8" s="22" t="s">
        <v>69</v>
      </c>
      <c r="I8" s="22" t="s">
        <v>116</v>
      </c>
    </row>
    <row r="9" spans="1:9" ht="19.5" customHeight="1">
      <c r="A9" s="13">
        <v>5</v>
      </c>
      <c r="B9" s="16" t="s">
        <v>117</v>
      </c>
      <c r="C9" s="16" t="s">
        <v>118</v>
      </c>
      <c r="D9" s="36">
        <v>46194</v>
      </c>
      <c r="E9" s="17">
        <v>87.05</v>
      </c>
      <c r="F9" s="14"/>
      <c r="G9" s="37" t="s">
        <v>105</v>
      </c>
      <c r="H9" s="16" t="s">
        <v>112</v>
      </c>
      <c r="I9" s="16" t="s">
        <v>119</v>
      </c>
    </row>
    <row r="10" spans="1:9" ht="19.5" customHeight="1">
      <c r="A10" s="19">
        <v>6</v>
      </c>
      <c r="B10" s="22" t="s">
        <v>120</v>
      </c>
      <c r="C10" s="22" t="s">
        <v>108</v>
      </c>
      <c r="D10" s="38">
        <v>46183</v>
      </c>
      <c r="E10" s="23">
        <v>99.9</v>
      </c>
      <c r="F10" s="38">
        <v>46183</v>
      </c>
      <c r="G10" s="39" t="s">
        <v>109</v>
      </c>
      <c r="H10" s="22" t="s">
        <v>110</v>
      </c>
      <c r="I10" s="22"/>
    </row>
    <row r="11" spans="1:9" ht="18" customHeight="1">
      <c r="A11" s="28"/>
      <c r="B11" s="28"/>
      <c r="C11" s="28"/>
      <c r="D11" s="28"/>
      <c r="E11" s="28"/>
      <c r="F11" s="28"/>
      <c r="G11" s="28"/>
      <c r="H11" s="28"/>
      <c r="I11" s="28"/>
    </row>
    <row r="12" spans="1:9" ht="18" customHeight="1">
      <c r="A12" s="25"/>
      <c r="B12" s="25"/>
      <c r="C12" s="25"/>
      <c r="D12" s="25"/>
      <c r="E12" s="25"/>
      <c r="F12" s="25"/>
      <c r="G12" s="25"/>
      <c r="H12" s="25"/>
      <c r="I12" s="25"/>
    </row>
    <row r="13" spans="1:9" ht="18" customHeight="1">
      <c r="A13" s="28"/>
      <c r="B13" s="28"/>
      <c r="C13" s="28"/>
      <c r="D13" s="28"/>
      <c r="E13" s="28"/>
      <c r="F13" s="28"/>
      <c r="G13" s="28"/>
      <c r="H13" s="28"/>
      <c r="I13" s="28"/>
    </row>
    <row r="14" spans="1:9" ht="18" customHeight="1">
      <c r="A14" s="25"/>
      <c r="B14" s="25"/>
      <c r="C14" s="25"/>
      <c r="D14" s="25"/>
      <c r="E14" s="25"/>
      <c r="F14" s="25"/>
      <c r="G14" s="25"/>
      <c r="H14" s="25"/>
      <c r="I14" s="25"/>
    </row>
    <row r="15" spans="1:9" ht="18" customHeight="1">
      <c r="A15" s="28"/>
      <c r="B15" s="28"/>
      <c r="C15" s="28"/>
      <c r="D15" s="28"/>
      <c r="E15" s="28"/>
      <c r="F15" s="28"/>
      <c r="G15" s="28"/>
      <c r="H15" s="28"/>
      <c r="I15" s="28"/>
    </row>
    <row r="16" spans="1:9" ht="18" customHeight="1">
      <c r="A16" s="25"/>
      <c r="B16" s="25"/>
      <c r="C16" s="25"/>
      <c r="D16" s="25"/>
      <c r="E16" s="25"/>
      <c r="F16" s="25"/>
      <c r="G16" s="25"/>
      <c r="H16" s="25"/>
      <c r="I16" s="25"/>
    </row>
    <row r="17" spans="1:9" ht="18" customHeight="1">
      <c r="A17" s="28"/>
      <c r="B17" s="28"/>
      <c r="C17" s="28"/>
      <c r="D17" s="28"/>
      <c r="E17" s="28"/>
      <c r="F17" s="28"/>
      <c r="G17" s="28"/>
      <c r="H17" s="28"/>
      <c r="I17" s="28"/>
    </row>
    <row r="18" spans="1:9" ht="18" customHeight="1">
      <c r="A18" s="25"/>
      <c r="B18" s="25"/>
      <c r="C18" s="25"/>
      <c r="D18" s="25"/>
      <c r="E18" s="25"/>
      <c r="F18" s="25"/>
      <c r="G18" s="25"/>
      <c r="H18" s="25"/>
      <c r="I18" s="25"/>
    </row>
    <row r="19" spans="1:9" ht="18" customHeight="1">
      <c r="A19" s="28"/>
      <c r="B19" s="28"/>
      <c r="C19" s="28"/>
      <c r="D19" s="28"/>
      <c r="E19" s="28"/>
      <c r="F19" s="28"/>
      <c r="G19" s="28"/>
      <c r="H19" s="28"/>
      <c r="I19" s="28"/>
    </row>
    <row r="20" spans="1:9" ht="18" customHeight="1">
      <c r="A20" s="25"/>
      <c r="B20" s="25"/>
      <c r="C20" s="25"/>
      <c r="D20" s="25"/>
      <c r="E20" s="25"/>
      <c r="F20" s="25"/>
      <c r="G20" s="25"/>
      <c r="H20" s="25"/>
      <c r="I20" s="25"/>
    </row>
    <row r="21" spans="1:9" ht="18" customHeight="1">
      <c r="A21" s="28"/>
      <c r="B21" s="28"/>
      <c r="C21" s="28"/>
      <c r="D21" s="28"/>
      <c r="E21" s="28"/>
      <c r="F21" s="28"/>
      <c r="G21" s="28"/>
      <c r="H21" s="28"/>
      <c r="I21" s="28"/>
    </row>
    <row r="22" spans="1:9" ht="18" customHeight="1">
      <c r="A22" s="25"/>
      <c r="B22" s="25"/>
      <c r="C22" s="25"/>
      <c r="D22" s="25"/>
      <c r="E22" s="25"/>
      <c r="F22" s="25"/>
      <c r="G22" s="25"/>
      <c r="H22" s="25"/>
      <c r="I22" s="25"/>
    </row>
    <row r="23" spans="1:9" ht="18" customHeight="1">
      <c r="A23" s="28"/>
      <c r="B23" s="28"/>
      <c r="C23" s="28"/>
      <c r="D23" s="28"/>
      <c r="E23" s="28"/>
      <c r="F23" s="28"/>
      <c r="G23" s="28"/>
      <c r="H23" s="28"/>
      <c r="I23" s="28"/>
    </row>
    <row r="24" spans="1:9" ht="18" customHeight="1">
      <c r="A24" s="25"/>
      <c r="B24" s="25"/>
      <c r="C24" s="25"/>
      <c r="D24" s="25"/>
      <c r="E24" s="25"/>
      <c r="F24" s="25"/>
      <c r="G24" s="25"/>
      <c r="H24" s="25"/>
      <c r="I24" s="25"/>
    </row>
    <row r="25" spans="1:9" ht="18" customHeight="1">
      <c r="A25" s="28"/>
      <c r="B25" s="28"/>
      <c r="C25" s="28"/>
      <c r="D25" s="28"/>
      <c r="E25" s="28"/>
      <c r="F25" s="28"/>
      <c r="G25" s="28"/>
      <c r="H25" s="28"/>
      <c r="I25" s="28"/>
    </row>
    <row r="26" spans="1:9" ht="18" customHeight="1">
      <c r="A26" s="25"/>
      <c r="B26" s="25"/>
      <c r="C26" s="25"/>
      <c r="D26" s="25"/>
      <c r="E26" s="25"/>
      <c r="F26" s="25"/>
      <c r="G26" s="25"/>
      <c r="H26" s="25"/>
      <c r="I26" s="25"/>
    </row>
    <row r="27" spans="1:9" ht="18" customHeight="1">
      <c r="A27" s="28"/>
      <c r="B27" s="28"/>
      <c r="C27" s="28"/>
      <c r="D27" s="28"/>
      <c r="E27" s="28"/>
      <c r="F27" s="28"/>
      <c r="G27" s="28"/>
      <c r="H27" s="28"/>
      <c r="I27" s="28"/>
    </row>
    <row r="28" spans="1:9" ht="18" customHeight="1">
      <c r="A28" s="25"/>
      <c r="B28" s="25"/>
      <c r="C28" s="25"/>
      <c r="D28" s="25"/>
      <c r="E28" s="25"/>
      <c r="F28" s="25"/>
      <c r="G28" s="25"/>
      <c r="H28" s="25"/>
      <c r="I28" s="25"/>
    </row>
    <row r="29" spans="1:9" ht="18" customHeight="1">
      <c r="A29" s="28"/>
      <c r="B29" s="28"/>
      <c r="C29" s="28"/>
      <c r="D29" s="28"/>
      <c r="E29" s="28"/>
      <c r="F29" s="28"/>
      <c r="G29" s="28"/>
      <c r="H29" s="28"/>
      <c r="I29" s="28"/>
    </row>
    <row r="30" spans="1:9" ht="18" customHeight="1">
      <c r="A30" s="25"/>
      <c r="B30" s="25"/>
      <c r="C30" s="25"/>
      <c r="D30" s="25"/>
      <c r="E30" s="25"/>
      <c r="F30" s="25"/>
      <c r="G30" s="25"/>
      <c r="H30" s="25"/>
      <c r="I30" s="25"/>
    </row>
    <row r="31" spans="1:9" ht="18" customHeight="1">
      <c r="A31" s="28"/>
      <c r="B31" s="28"/>
      <c r="C31" s="28"/>
      <c r="D31" s="28"/>
      <c r="E31" s="28"/>
      <c r="F31" s="28"/>
      <c r="G31" s="28"/>
      <c r="H31" s="28"/>
      <c r="I31" s="28"/>
    </row>
    <row r="32" spans="1:9" ht="18" customHeight="1">
      <c r="A32" s="25"/>
      <c r="B32" s="25"/>
      <c r="C32" s="25"/>
      <c r="D32" s="25"/>
      <c r="E32" s="25"/>
      <c r="F32" s="25"/>
      <c r="G32" s="25"/>
      <c r="H32" s="25"/>
      <c r="I32" s="25"/>
    </row>
    <row r="33" spans="1:9" ht="18" customHeight="1">
      <c r="A33" s="28"/>
      <c r="B33" s="28"/>
      <c r="C33" s="28"/>
      <c r="D33" s="28"/>
      <c r="E33" s="28"/>
      <c r="F33" s="28"/>
      <c r="G33" s="28"/>
      <c r="H33" s="28"/>
      <c r="I33" s="28"/>
    </row>
    <row r="34" spans="1:9" ht="18" customHeight="1">
      <c r="A34" s="25"/>
      <c r="B34" s="25"/>
      <c r="C34" s="25"/>
      <c r="D34" s="25"/>
      <c r="E34" s="25"/>
      <c r="F34" s="25"/>
      <c r="G34" s="25"/>
      <c r="H34" s="25"/>
      <c r="I34" s="25"/>
    </row>
    <row r="35" spans="1:9" ht="18" customHeight="1">
      <c r="A35" s="28"/>
      <c r="B35" s="28"/>
      <c r="C35" s="28"/>
      <c r="D35" s="28"/>
      <c r="E35" s="28"/>
      <c r="F35" s="28"/>
      <c r="G35" s="28"/>
      <c r="H35" s="28"/>
      <c r="I35" s="28"/>
    </row>
    <row r="36" spans="1:9" ht="18" customHeight="1">
      <c r="A36" s="25"/>
      <c r="B36" s="25"/>
      <c r="C36" s="25"/>
      <c r="D36" s="25"/>
      <c r="E36" s="25"/>
      <c r="F36" s="25"/>
      <c r="G36" s="25"/>
      <c r="H36" s="25"/>
      <c r="I36" s="25"/>
    </row>
    <row r="37" spans="1:9" ht="18" customHeight="1">
      <c r="A37" s="28"/>
      <c r="B37" s="28"/>
      <c r="C37" s="28"/>
      <c r="D37" s="28"/>
      <c r="E37" s="28"/>
      <c r="F37" s="28"/>
      <c r="G37" s="28"/>
      <c r="H37" s="28"/>
      <c r="I37" s="28"/>
    </row>
    <row r="38" spans="1:9" ht="18" customHeight="1">
      <c r="A38" s="25"/>
      <c r="B38" s="25"/>
      <c r="C38" s="25"/>
      <c r="D38" s="25"/>
      <c r="E38" s="25"/>
      <c r="F38" s="25"/>
      <c r="G38" s="25"/>
      <c r="H38" s="25"/>
      <c r="I38" s="25"/>
    </row>
    <row r="39" spans="1:9" ht="18" customHeight="1">
      <c r="A39" s="28"/>
      <c r="B39" s="28"/>
      <c r="C39" s="28"/>
      <c r="D39" s="28"/>
      <c r="E39" s="28"/>
      <c r="F39" s="28"/>
      <c r="G39" s="28"/>
      <c r="H39" s="28"/>
      <c r="I39" s="28"/>
    </row>
    <row r="40" spans="1:9" ht="18" customHeight="1">
      <c r="A40" s="25"/>
      <c r="B40" s="25"/>
      <c r="C40" s="25"/>
      <c r="D40" s="25"/>
      <c r="E40" s="25"/>
      <c r="F40" s="25"/>
      <c r="G40" s="25"/>
      <c r="H40" s="25"/>
      <c r="I40" s="25"/>
    </row>
    <row r="41" spans="1:9" ht="18" customHeight="1">
      <c r="A41" s="28"/>
      <c r="B41" s="28"/>
      <c r="C41" s="28"/>
      <c r="D41" s="28"/>
      <c r="E41" s="28"/>
      <c r="F41" s="28"/>
      <c r="G41" s="28"/>
      <c r="H41" s="28"/>
      <c r="I41" s="28"/>
    </row>
    <row r="42" spans="1:9" ht="18" customHeight="1">
      <c r="A42" s="25"/>
      <c r="B42" s="25"/>
      <c r="C42" s="25"/>
      <c r="D42" s="25"/>
      <c r="E42" s="25"/>
      <c r="F42" s="25"/>
      <c r="G42" s="25"/>
      <c r="H42" s="25"/>
      <c r="I42" s="25"/>
    </row>
    <row r="43" spans="1:9" ht="18" customHeight="1">
      <c r="A43" s="28"/>
      <c r="B43" s="28"/>
      <c r="C43" s="28"/>
      <c r="D43" s="28"/>
      <c r="E43" s="28"/>
      <c r="F43" s="28"/>
      <c r="G43" s="28"/>
      <c r="H43" s="28"/>
      <c r="I43" s="28"/>
    </row>
    <row r="44" spans="1:9" ht="18" customHeight="1">
      <c r="A44" s="25"/>
      <c r="B44" s="25"/>
      <c r="C44" s="25"/>
      <c r="D44" s="25"/>
      <c r="E44" s="25"/>
      <c r="F44" s="25"/>
      <c r="G44" s="25"/>
      <c r="H44" s="25"/>
      <c r="I44" s="25"/>
    </row>
    <row r="45" spans="1:9" ht="18" customHeight="1">
      <c r="A45" s="28"/>
      <c r="B45" s="28"/>
      <c r="C45" s="28"/>
      <c r="D45" s="28"/>
      <c r="E45" s="28"/>
      <c r="F45" s="28"/>
      <c r="G45" s="28"/>
      <c r="H45" s="28"/>
      <c r="I45" s="28"/>
    </row>
    <row r="46" spans="1:9" ht="18" customHeight="1">
      <c r="A46" s="25"/>
      <c r="B46" s="25"/>
      <c r="C46" s="25"/>
      <c r="D46" s="25"/>
      <c r="E46" s="25"/>
      <c r="F46" s="25"/>
      <c r="G46" s="25"/>
      <c r="H46" s="25"/>
      <c r="I46" s="25"/>
    </row>
    <row r="47" spans="1:9" ht="18" customHeight="1">
      <c r="A47" s="28"/>
      <c r="B47" s="28"/>
      <c r="C47" s="28"/>
      <c r="D47" s="28"/>
      <c r="E47" s="28"/>
      <c r="F47" s="28"/>
      <c r="G47" s="28"/>
      <c r="H47" s="28"/>
      <c r="I47" s="28"/>
    </row>
    <row r="48" spans="1:9" ht="18" customHeight="1">
      <c r="A48" s="25"/>
      <c r="B48" s="25"/>
      <c r="C48" s="25"/>
      <c r="D48" s="25"/>
      <c r="E48" s="25"/>
      <c r="F48" s="25"/>
      <c r="G48" s="25"/>
      <c r="H48" s="25"/>
      <c r="I48" s="25"/>
    </row>
    <row r="49" spans="1:9" ht="18" customHeight="1">
      <c r="A49" s="28"/>
      <c r="B49" s="28"/>
      <c r="C49" s="28"/>
      <c r="D49" s="28"/>
      <c r="E49" s="28"/>
      <c r="F49" s="28"/>
      <c r="G49" s="28"/>
      <c r="H49" s="28"/>
      <c r="I49" s="28"/>
    </row>
    <row r="50" spans="1:9" ht="18" customHeight="1">
      <c r="A50" s="25"/>
      <c r="B50" s="25"/>
      <c r="C50" s="25"/>
      <c r="D50" s="25"/>
      <c r="E50" s="25"/>
      <c r="F50" s="25"/>
      <c r="G50" s="25"/>
      <c r="H50" s="25"/>
      <c r="I50" s="25"/>
    </row>
    <row r="51" spans="1:9" ht="18" customHeight="1">
      <c r="A51" s="28"/>
      <c r="B51" s="28"/>
      <c r="C51" s="28"/>
      <c r="D51" s="28"/>
      <c r="E51" s="28"/>
      <c r="F51" s="28"/>
      <c r="G51" s="28"/>
      <c r="H51" s="28"/>
      <c r="I51" s="28"/>
    </row>
    <row r="52" spans="1:9" ht="18" customHeight="1">
      <c r="A52" s="25"/>
      <c r="B52" s="25"/>
      <c r="C52" s="25"/>
      <c r="D52" s="25"/>
      <c r="E52" s="25"/>
      <c r="F52" s="25"/>
      <c r="G52" s="25"/>
      <c r="H52" s="25"/>
      <c r="I52" s="25"/>
    </row>
    <row r="53" spans="1:9" ht="18" customHeight="1">
      <c r="A53" s="28"/>
      <c r="B53" s="28"/>
      <c r="C53" s="28"/>
      <c r="D53" s="28"/>
      <c r="E53" s="28"/>
      <c r="F53" s="28"/>
      <c r="G53" s="28"/>
      <c r="H53" s="28"/>
      <c r="I53" s="28"/>
    </row>
    <row r="54" spans="1:9" ht="18" customHeight="1">
      <c r="A54" s="25"/>
      <c r="B54" s="25"/>
      <c r="C54" s="25"/>
      <c r="D54" s="25"/>
      <c r="E54" s="25"/>
      <c r="F54" s="25"/>
      <c r="G54" s="25"/>
      <c r="H54" s="25"/>
      <c r="I54" s="25"/>
    </row>
    <row r="55" spans="1:9" ht="18" customHeight="1">
      <c r="A55" s="28"/>
      <c r="B55" s="28"/>
      <c r="C55" s="28"/>
      <c r="D55" s="28"/>
      <c r="E55" s="28"/>
      <c r="F55" s="28"/>
      <c r="G55" s="28"/>
      <c r="H55" s="28"/>
      <c r="I55" s="28"/>
    </row>
    <row r="56" spans="1:9" ht="18" customHeight="1">
      <c r="A56" s="25"/>
      <c r="B56" s="25"/>
      <c r="C56" s="25"/>
      <c r="D56" s="25"/>
      <c r="E56" s="25"/>
      <c r="F56" s="25"/>
      <c r="G56" s="25"/>
      <c r="H56" s="25"/>
      <c r="I56" s="25"/>
    </row>
    <row r="57" spans="1:9" ht="18" customHeight="1">
      <c r="A57" s="28"/>
      <c r="B57" s="28"/>
      <c r="C57" s="28"/>
      <c r="D57" s="28"/>
      <c r="E57" s="28"/>
      <c r="F57" s="28"/>
      <c r="G57" s="28"/>
      <c r="H57" s="28"/>
      <c r="I57" s="28"/>
    </row>
    <row r="58" spans="1:9" ht="18" customHeight="1">
      <c r="A58" s="25"/>
      <c r="B58" s="25"/>
      <c r="C58" s="25"/>
      <c r="D58" s="25"/>
      <c r="E58" s="25"/>
      <c r="F58" s="25"/>
      <c r="G58" s="25"/>
      <c r="H58" s="25"/>
      <c r="I58" s="25"/>
    </row>
    <row r="59" spans="1:9" ht="18" customHeight="1">
      <c r="A59" s="28"/>
      <c r="B59" s="28"/>
      <c r="C59" s="28"/>
      <c r="D59" s="28"/>
      <c r="E59" s="28"/>
      <c r="F59" s="28"/>
      <c r="G59" s="28"/>
      <c r="H59" s="28"/>
      <c r="I59" s="28"/>
    </row>
    <row r="60" spans="1:9" ht="18" customHeight="1">
      <c r="A60" s="25"/>
      <c r="B60" s="25"/>
      <c r="C60" s="25"/>
      <c r="D60" s="25"/>
      <c r="E60" s="25"/>
      <c r="F60" s="25"/>
      <c r="G60" s="25"/>
      <c r="H60" s="25"/>
      <c r="I60" s="25"/>
    </row>
    <row r="61" spans="1:9" ht="18" customHeight="1">
      <c r="A61" s="28"/>
      <c r="B61" s="28"/>
      <c r="C61" s="28"/>
      <c r="D61" s="28"/>
      <c r="E61" s="28"/>
      <c r="F61" s="28"/>
      <c r="G61" s="28"/>
      <c r="H61" s="28"/>
      <c r="I61" s="28"/>
    </row>
    <row r="62" spans="1:9" ht="18" customHeight="1">
      <c r="A62" s="25"/>
      <c r="B62" s="25"/>
      <c r="C62" s="25"/>
      <c r="D62" s="25"/>
      <c r="E62" s="25"/>
      <c r="F62" s="25"/>
      <c r="G62" s="25"/>
      <c r="H62" s="25"/>
      <c r="I62" s="25"/>
    </row>
    <row r="63" spans="1:9" ht="18" customHeight="1">
      <c r="A63" s="28"/>
      <c r="B63" s="28"/>
      <c r="C63" s="28"/>
      <c r="D63" s="28"/>
      <c r="E63" s="28"/>
      <c r="F63" s="28"/>
      <c r="G63" s="28"/>
      <c r="H63" s="28"/>
      <c r="I63" s="28"/>
    </row>
    <row r="64" spans="1:9" ht="18" customHeight="1">
      <c r="A64" s="25"/>
      <c r="B64" s="25"/>
      <c r="C64" s="25"/>
      <c r="D64" s="25"/>
      <c r="E64" s="25"/>
      <c r="F64" s="25"/>
      <c r="G64" s="25"/>
      <c r="H64" s="25"/>
      <c r="I64" s="25"/>
    </row>
    <row r="65" spans="1:9" ht="18" customHeight="1">
      <c r="A65" s="28"/>
      <c r="B65" s="28"/>
      <c r="C65" s="28"/>
      <c r="D65" s="28"/>
      <c r="E65" s="28"/>
      <c r="F65" s="28"/>
      <c r="G65" s="28"/>
      <c r="H65" s="28"/>
      <c r="I65" s="28"/>
    </row>
    <row r="66" spans="1:9" ht="18" customHeight="1">
      <c r="A66" s="25"/>
      <c r="B66" s="25"/>
      <c r="C66" s="25"/>
      <c r="D66" s="25"/>
      <c r="E66" s="25"/>
      <c r="F66" s="25"/>
      <c r="G66" s="25"/>
      <c r="H66" s="25"/>
      <c r="I66" s="25"/>
    </row>
    <row r="67" spans="1:9" ht="18" customHeight="1">
      <c r="A67" s="28"/>
      <c r="B67" s="28"/>
      <c r="C67" s="28"/>
      <c r="D67" s="28"/>
      <c r="E67" s="28"/>
      <c r="F67" s="28"/>
      <c r="G67" s="28"/>
      <c r="H67" s="28"/>
      <c r="I67" s="28"/>
    </row>
    <row r="68" spans="1:9" ht="18" customHeight="1">
      <c r="A68" s="25"/>
      <c r="B68" s="25"/>
      <c r="C68" s="25"/>
      <c r="D68" s="25"/>
      <c r="E68" s="25"/>
      <c r="F68" s="25"/>
      <c r="G68" s="25"/>
      <c r="H68" s="25"/>
      <c r="I68" s="25"/>
    </row>
    <row r="69" spans="1:9" ht="18" customHeight="1">
      <c r="A69" s="28"/>
      <c r="B69" s="28"/>
      <c r="C69" s="28"/>
      <c r="D69" s="28"/>
      <c r="E69" s="28"/>
      <c r="F69" s="28"/>
      <c r="G69" s="28"/>
      <c r="H69" s="28"/>
      <c r="I69" s="28"/>
    </row>
    <row r="70" spans="1:9" ht="18" customHeight="1">
      <c r="A70" s="25"/>
      <c r="B70" s="25"/>
      <c r="C70" s="25"/>
      <c r="D70" s="25"/>
      <c r="E70" s="25"/>
      <c r="F70" s="25"/>
      <c r="G70" s="25"/>
      <c r="H70" s="25"/>
      <c r="I70" s="25"/>
    </row>
    <row r="71" spans="1:9" ht="18" customHeight="1">
      <c r="A71" s="28"/>
      <c r="B71" s="28"/>
      <c r="C71" s="28"/>
      <c r="D71" s="28"/>
      <c r="E71" s="28"/>
      <c r="F71" s="28"/>
      <c r="G71" s="28"/>
      <c r="H71" s="28"/>
      <c r="I71" s="28"/>
    </row>
    <row r="72" spans="1:9" ht="18" customHeight="1">
      <c r="A72" s="25"/>
      <c r="B72" s="25"/>
      <c r="C72" s="25"/>
      <c r="D72" s="25"/>
      <c r="E72" s="25"/>
      <c r="F72" s="25"/>
      <c r="G72" s="25"/>
      <c r="H72" s="25"/>
      <c r="I72" s="25"/>
    </row>
    <row r="73" spans="1:9" ht="18" customHeight="1">
      <c r="A73" s="28"/>
      <c r="B73" s="28"/>
      <c r="C73" s="28"/>
      <c r="D73" s="28"/>
      <c r="E73" s="28"/>
      <c r="F73" s="28"/>
      <c r="G73" s="28"/>
      <c r="H73" s="28"/>
      <c r="I73" s="28"/>
    </row>
    <row r="74" spans="1:9" ht="18" customHeight="1">
      <c r="A74" s="25"/>
      <c r="B74" s="25"/>
      <c r="C74" s="25"/>
      <c r="D74" s="25"/>
      <c r="E74" s="25"/>
      <c r="F74" s="25"/>
      <c r="G74" s="25"/>
      <c r="H74" s="25"/>
      <c r="I74" s="25"/>
    </row>
    <row r="75" spans="1:9" ht="18" customHeight="1">
      <c r="A75" s="28"/>
      <c r="B75" s="28"/>
      <c r="C75" s="28"/>
      <c r="D75" s="28"/>
      <c r="E75" s="28"/>
      <c r="F75" s="28"/>
      <c r="G75" s="28"/>
      <c r="H75" s="28"/>
      <c r="I75" s="28"/>
    </row>
    <row r="76" spans="1:9" ht="18" customHeight="1">
      <c r="A76" s="25"/>
      <c r="B76" s="25"/>
      <c r="C76" s="25"/>
      <c r="D76" s="25"/>
      <c r="E76" s="25"/>
      <c r="F76" s="25"/>
      <c r="G76" s="25"/>
      <c r="H76" s="25"/>
      <c r="I76" s="25"/>
    </row>
    <row r="77" spans="1:9" ht="18" customHeight="1">
      <c r="A77" s="28"/>
      <c r="B77" s="28"/>
      <c r="C77" s="28"/>
      <c r="D77" s="28"/>
      <c r="E77" s="28"/>
      <c r="F77" s="28"/>
      <c r="G77" s="28"/>
      <c r="H77" s="28"/>
      <c r="I77" s="28"/>
    </row>
    <row r="78" spans="1:9" ht="18" customHeight="1">
      <c r="A78" s="25"/>
      <c r="B78" s="25"/>
      <c r="C78" s="25"/>
      <c r="D78" s="25"/>
      <c r="E78" s="25"/>
      <c r="F78" s="25"/>
      <c r="G78" s="25"/>
      <c r="H78" s="25"/>
      <c r="I78" s="25"/>
    </row>
    <row r="79" spans="1:9" ht="18" customHeight="1">
      <c r="A79" s="28"/>
      <c r="B79" s="28"/>
      <c r="C79" s="28"/>
      <c r="D79" s="28"/>
      <c r="E79" s="28"/>
      <c r="F79" s="28"/>
      <c r="G79" s="28"/>
      <c r="H79" s="28"/>
      <c r="I79" s="28"/>
    </row>
    <row r="80" spans="1:9" ht="18" customHeight="1">
      <c r="A80" s="25"/>
      <c r="B80" s="25"/>
      <c r="C80" s="25"/>
      <c r="D80" s="25"/>
      <c r="E80" s="25"/>
      <c r="F80" s="25"/>
      <c r="G80" s="25"/>
      <c r="H80" s="25"/>
      <c r="I80" s="25"/>
    </row>
    <row r="81" spans="1:9" ht="18" customHeight="1">
      <c r="A81" s="28"/>
      <c r="B81" s="28"/>
      <c r="C81" s="28"/>
      <c r="D81" s="28"/>
      <c r="E81" s="28"/>
      <c r="F81" s="28"/>
      <c r="G81" s="28"/>
      <c r="H81" s="28"/>
      <c r="I81" s="28"/>
    </row>
    <row r="82" spans="1:9" ht="18" customHeight="1">
      <c r="A82" s="25"/>
      <c r="B82" s="25"/>
      <c r="C82" s="25"/>
      <c r="D82" s="25"/>
      <c r="E82" s="25"/>
      <c r="F82" s="25"/>
      <c r="G82" s="25"/>
      <c r="H82" s="25"/>
      <c r="I82" s="25"/>
    </row>
    <row r="83" spans="1:9" ht="18" customHeight="1">
      <c r="A83" s="28"/>
      <c r="B83" s="28"/>
      <c r="C83" s="28"/>
      <c r="D83" s="28"/>
      <c r="E83" s="28"/>
      <c r="F83" s="28"/>
      <c r="G83" s="28"/>
      <c r="H83" s="28"/>
      <c r="I83" s="28"/>
    </row>
    <row r="84" spans="1:9" ht="18" customHeight="1">
      <c r="A84" s="25"/>
      <c r="B84" s="25"/>
      <c r="C84" s="25"/>
      <c r="D84" s="25"/>
      <c r="E84" s="25"/>
      <c r="F84" s="25"/>
      <c r="G84" s="25"/>
      <c r="H84" s="25"/>
      <c r="I84" s="25"/>
    </row>
    <row r="85" spans="1:9" ht="18" customHeight="1">
      <c r="A85" s="28"/>
      <c r="B85" s="28"/>
      <c r="C85" s="28"/>
      <c r="D85" s="28"/>
      <c r="E85" s="28"/>
      <c r="F85" s="28"/>
      <c r="G85" s="28"/>
      <c r="H85" s="28"/>
      <c r="I85" s="28"/>
    </row>
    <row r="86" spans="1:9" ht="18" customHeight="1">
      <c r="A86" s="25"/>
      <c r="B86" s="25"/>
      <c r="C86" s="25"/>
      <c r="D86" s="25"/>
      <c r="E86" s="25"/>
      <c r="F86" s="25"/>
      <c r="G86" s="25"/>
      <c r="H86" s="25"/>
      <c r="I86" s="25"/>
    </row>
    <row r="87" spans="1:9" ht="18" customHeight="1">
      <c r="A87" s="28"/>
      <c r="B87" s="28"/>
      <c r="C87" s="28"/>
      <c r="D87" s="28"/>
      <c r="E87" s="28"/>
      <c r="F87" s="28"/>
      <c r="G87" s="28"/>
      <c r="H87" s="28"/>
      <c r="I87" s="28"/>
    </row>
    <row r="88" spans="1:9" ht="18" customHeight="1">
      <c r="A88" s="25"/>
      <c r="B88" s="25"/>
      <c r="C88" s="25"/>
      <c r="D88" s="25"/>
      <c r="E88" s="25"/>
      <c r="F88" s="25"/>
      <c r="G88" s="25"/>
      <c r="H88" s="25"/>
      <c r="I88" s="25"/>
    </row>
    <row r="89" spans="1:9" ht="18" customHeight="1">
      <c r="A89" s="28"/>
      <c r="B89" s="28"/>
      <c r="C89" s="28"/>
      <c r="D89" s="28"/>
      <c r="E89" s="28"/>
      <c r="F89" s="28"/>
      <c r="G89" s="28"/>
      <c r="H89" s="28"/>
      <c r="I89" s="28"/>
    </row>
    <row r="90" spans="1:9" ht="18" customHeight="1">
      <c r="A90" s="25"/>
      <c r="B90" s="25"/>
      <c r="C90" s="25"/>
      <c r="D90" s="25"/>
      <c r="E90" s="25"/>
      <c r="F90" s="25"/>
      <c r="G90" s="25"/>
      <c r="H90" s="25"/>
      <c r="I90" s="25"/>
    </row>
    <row r="91" spans="1:9" ht="18" customHeight="1">
      <c r="A91" s="28"/>
      <c r="B91" s="28"/>
      <c r="C91" s="28"/>
      <c r="D91" s="28"/>
      <c r="E91" s="28"/>
      <c r="F91" s="28"/>
      <c r="G91" s="28"/>
      <c r="H91" s="28"/>
      <c r="I91" s="28"/>
    </row>
    <row r="92" spans="1:9" ht="18" customHeight="1">
      <c r="A92" s="25"/>
      <c r="B92" s="25"/>
      <c r="C92" s="25"/>
      <c r="D92" s="25"/>
      <c r="E92" s="25"/>
      <c r="F92" s="25"/>
      <c r="G92" s="25"/>
      <c r="H92" s="25"/>
      <c r="I92" s="25"/>
    </row>
    <row r="93" spans="1:9" ht="18" customHeight="1">
      <c r="A93" s="28"/>
      <c r="B93" s="28"/>
      <c r="C93" s="28"/>
      <c r="D93" s="28"/>
      <c r="E93" s="28"/>
      <c r="F93" s="28"/>
      <c r="G93" s="28"/>
      <c r="H93" s="28"/>
      <c r="I93" s="28"/>
    </row>
    <row r="94" spans="1:9" ht="18" customHeight="1">
      <c r="A94" s="25"/>
      <c r="B94" s="25"/>
      <c r="C94" s="25"/>
      <c r="D94" s="25"/>
      <c r="E94" s="25"/>
      <c r="F94" s="25"/>
      <c r="G94" s="25"/>
      <c r="H94" s="25"/>
      <c r="I94" s="25"/>
    </row>
    <row r="95" spans="1:9" ht="18" customHeight="1">
      <c r="A95" s="28"/>
      <c r="B95" s="28"/>
      <c r="C95" s="28"/>
      <c r="D95" s="28"/>
      <c r="E95" s="28"/>
      <c r="F95" s="28"/>
      <c r="G95" s="28"/>
      <c r="H95" s="28"/>
      <c r="I95" s="28"/>
    </row>
    <row r="96" spans="1:9" ht="18" customHeight="1">
      <c r="A96" s="25"/>
      <c r="B96" s="25"/>
      <c r="C96" s="25"/>
      <c r="D96" s="25"/>
      <c r="E96" s="25"/>
      <c r="F96" s="25"/>
      <c r="G96" s="25"/>
      <c r="H96" s="25"/>
      <c r="I96" s="25"/>
    </row>
    <row r="97" spans="1:9" ht="18" customHeight="1">
      <c r="A97" s="28"/>
      <c r="B97" s="28"/>
      <c r="C97" s="28"/>
      <c r="D97" s="28"/>
      <c r="E97" s="28"/>
      <c r="F97" s="28"/>
      <c r="G97" s="28"/>
      <c r="H97" s="28"/>
      <c r="I97" s="28"/>
    </row>
    <row r="98" spans="1:9" ht="18" customHeight="1">
      <c r="A98" s="25"/>
      <c r="B98" s="25"/>
      <c r="C98" s="25"/>
      <c r="D98" s="25"/>
      <c r="E98" s="25"/>
      <c r="F98" s="25"/>
      <c r="G98" s="25"/>
      <c r="H98" s="25"/>
      <c r="I98" s="25"/>
    </row>
    <row r="99" spans="1:9" ht="18" customHeight="1">
      <c r="A99" s="28"/>
      <c r="B99" s="28"/>
      <c r="C99" s="28"/>
      <c r="D99" s="28"/>
      <c r="E99" s="28"/>
      <c r="F99" s="28"/>
      <c r="G99" s="28"/>
      <c r="H99" s="28"/>
      <c r="I99" s="28"/>
    </row>
    <row r="100" spans="1:9" ht="18" customHeight="1">
      <c r="A100" s="25"/>
      <c r="B100" s="25"/>
      <c r="C100" s="25"/>
      <c r="D100" s="25"/>
      <c r="E100" s="25"/>
      <c r="F100" s="25"/>
      <c r="G100" s="25"/>
      <c r="H100" s="25"/>
      <c r="I100" s="25"/>
    </row>
    <row r="101" spans="1:9" ht="18" customHeight="1">
      <c r="A101" s="28"/>
      <c r="B101" s="28"/>
      <c r="C101" s="28"/>
      <c r="D101" s="28"/>
      <c r="E101" s="28"/>
      <c r="F101" s="28"/>
      <c r="G101" s="28"/>
      <c r="H101" s="28"/>
      <c r="I101" s="28"/>
    </row>
    <row r="102" spans="1:9" ht="18" customHeight="1">
      <c r="A102" s="25"/>
      <c r="B102" s="25"/>
      <c r="C102" s="25"/>
      <c r="D102" s="25"/>
      <c r="E102" s="25"/>
      <c r="F102" s="25"/>
      <c r="G102" s="25"/>
      <c r="H102" s="25"/>
      <c r="I102" s="25"/>
    </row>
    <row r="103" spans="1:9" ht="18" customHeight="1">
      <c r="A103" s="28"/>
      <c r="B103" s="28"/>
      <c r="C103" s="28"/>
      <c r="D103" s="28"/>
      <c r="E103" s="28"/>
      <c r="F103" s="28"/>
      <c r="G103" s="28"/>
      <c r="H103" s="28"/>
      <c r="I103" s="28"/>
    </row>
    <row r="104" spans="1:9" ht="18" customHeight="1">
      <c r="A104" s="25"/>
      <c r="B104" s="25"/>
      <c r="C104" s="25"/>
      <c r="D104" s="25"/>
      <c r="E104" s="25"/>
      <c r="F104" s="25"/>
      <c r="G104" s="25"/>
      <c r="H104" s="25"/>
      <c r="I104" s="25"/>
    </row>
    <row r="105" spans="1:9" ht="18" customHeight="1">
      <c r="A105" s="28"/>
      <c r="B105" s="28"/>
      <c r="C105" s="28"/>
      <c r="D105" s="28"/>
      <c r="E105" s="28"/>
      <c r="F105" s="28"/>
      <c r="G105" s="28"/>
      <c r="H105" s="28"/>
      <c r="I105" s="28"/>
    </row>
    <row r="106" spans="1:9" ht="18" customHeight="1">
      <c r="A106" s="25"/>
      <c r="B106" s="25"/>
      <c r="C106" s="25"/>
      <c r="D106" s="25"/>
      <c r="E106" s="25"/>
      <c r="F106" s="25"/>
      <c r="G106" s="25"/>
      <c r="H106" s="25"/>
      <c r="I106" s="25"/>
    </row>
    <row r="107" spans="1:9" ht="18" customHeight="1">
      <c r="A107" s="28"/>
      <c r="B107" s="28"/>
      <c r="C107" s="28"/>
      <c r="D107" s="28"/>
      <c r="E107" s="28"/>
      <c r="F107" s="28"/>
      <c r="G107" s="28"/>
      <c r="H107" s="28"/>
      <c r="I107" s="28"/>
    </row>
    <row r="108" spans="1:9" ht="18" customHeight="1">
      <c r="A108" s="25"/>
      <c r="B108" s="25"/>
      <c r="C108" s="25"/>
      <c r="D108" s="25"/>
      <c r="E108" s="25"/>
      <c r="F108" s="25"/>
      <c r="G108" s="25"/>
      <c r="H108" s="25"/>
      <c r="I108" s="25"/>
    </row>
    <row r="109" spans="1:9" ht="18" customHeight="1">
      <c r="A109" s="28"/>
      <c r="B109" s="28"/>
      <c r="C109" s="28"/>
      <c r="D109" s="28"/>
      <c r="E109" s="28"/>
      <c r="F109" s="28"/>
      <c r="G109" s="28"/>
      <c r="H109" s="28"/>
      <c r="I109" s="28"/>
    </row>
    <row r="110" spans="1:9" ht="18" customHeight="1">
      <c r="A110" s="25"/>
      <c r="B110" s="25"/>
      <c r="C110" s="25"/>
      <c r="D110" s="25"/>
      <c r="E110" s="25"/>
      <c r="F110" s="25"/>
      <c r="G110" s="25"/>
      <c r="H110" s="25"/>
      <c r="I110" s="25"/>
    </row>
    <row r="111" spans="1:9" ht="18" customHeight="1">
      <c r="A111" s="28"/>
      <c r="B111" s="28"/>
      <c r="C111" s="28"/>
      <c r="D111" s="28"/>
      <c r="E111" s="28"/>
      <c r="F111" s="28"/>
      <c r="G111" s="28"/>
      <c r="H111" s="28"/>
      <c r="I111" s="28"/>
    </row>
    <row r="112" spans="1:9" ht="18" customHeight="1">
      <c r="A112" s="25"/>
      <c r="B112" s="25"/>
      <c r="C112" s="25"/>
      <c r="D112" s="25"/>
      <c r="E112" s="25"/>
      <c r="F112" s="25"/>
      <c r="G112" s="25"/>
      <c r="H112" s="25"/>
      <c r="I112" s="25"/>
    </row>
    <row r="113" spans="1:9" ht="18" customHeight="1">
      <c r="A113" s="28"/>
      <c r="B113" s="28"/>
      <c r="C113" s="28"/>
      <c r="D113" s="28"/>
      <c r="E113" s="28"/>
      <c r="F113" s="28"/>
      <c r="G113" s="28"/>
      <c r="H113" s="28"/>
      <c r="I113" s="28"/>
    </row>
    <row r="114" spans="1:9" ht="18" customHeight="1">
      <c r="A114" s="25"/>
      <c r="B114" s="25"/>
      <c r="C114" s="25"/>
      <c r="D114" s="25"/>
      <c r="E114" s="25"/>
      <c r="F114" s="25"/>
      <c r="G114" s="25"/>
      <c r="H114" s="25"/>
      <c r="I114" s="25"/>
    </row>
    <row r="115" spans="1:9" ht="18" customHeight="1">
      <c r="A115" s="28"/>
      <c r="B115" s="28"/>
      <c r="C115" s="28"/>
      <c r="D115" s="28"/>
      <c r="E115" s="28"/>
      <c r="F115" s="28"/>
      <c r="G115" s="28"/>
      <c r="H115" s="28"/>
      <c r="I115" s="28"/>
    </row>
    <row r="116" spans="1:9" ht="18" customHeight="1">
      <c r="A116" s="25"/>
      <c r="B116" s="25"/>
      <c r="C116" s="25"/>
      <c r="D116" s="25"/>
      <c r="E116" s="25"/>
      <c r="F116" s="25"/>
      <c r="G116" s="25"/>
      <c r="H116" s="25"/>
      <c r="I116" s="25"/>
    </row>
    <row r="117" spans="1:9" ht="18" customHeight="1">
      <c r="A117" s="28"/>
      <c r="B117" s="28"/>
      <c r="C117" s="28"/>
      <c r="D117" s="28"/>
      <c r="E117" s="28"/>
      <c r="F117" s="28"/>
      <c r="G117" s="28"/>
      <c r="H117" s="28"/>
      <c r="I117" s="28"/>
    </row>
    <row r="118" spans="1:9" ht="18" customHeight="1">
      <c r="A118" s="25"/>
      <c r="B118" s="25"/>
      <c r="C118" s="25"/>
      <c r="D118" s="25"/>
      <c r="E118" s="25"/>
      <c r="F118" s="25"/>
      <c r="G118" s="25"/>
      <c r="H118" s="25"/>
      <c r="I118" s="25"/>
    </row>
    <row r="119" spans="1:9" ht="18" customHeight="1">
      <c r="A119" s="28"/>
      <c r="B119" s="28"/>
      <c r="C119" s="28"/>
      <c r="D119" s="28"/>
      <c r="E119" s="28"/>
      <c r="F119" s="28"/>
      <c r="G119" s="28"/>
      <c r="H119" s="28"/>
      <c r="I119" s="28"/>
    </row>
    <row r="120" spans="1:9" ht="18" customHeight="1">
      <c r="A120" s="25"/>
      <c r="B120" s="25"/>
      <c r="C120" s="25"/>
      <c r="D120" s="25"/>
      <c r="E120" s="25"/>
      <c r="F120" s="25"/>
      <c r="G120" s="25"/>
      <c r="H120" s="25"/>
      <c r="I120" s="25"/>
    </row>
    <row r="121" spans="1:9" ht="18" customHeight="1">
      <c r="A121" s="28"/>
      <c r="B121" s="28"/>
      <c r="C121" s="28"/>
      <c r="D121" s="28"/>
      <c r="E121" s="28"/>
      <c r="F121" s="28"/>
      <c r="G121" s="28"/>
      <c r="H121" s="28"/>
      <c r="I121" s="28"/>
    </row>
    <row r="122" spans="1:9" ht="18" customHeight="1">
      <c r="A122" s="25"/>
      <c r="B122" s="25"/>
      <c r="C122" s="25"/>
      <c r="D122" s="25"/>
      <c r="E122" s="25"/>
      <c r="F122" s="25"/>
      <c r="G122" s="25"/>
      <c r="H122" s="25"/>
      <c r="I122" s="25"/>
    </row>
    <row r="123" spans="1:9" ht="18" customHeight="1">
      <c r="A123" s="28"/>
      <c r="B123" s="28"/>
      <c r="C123" s="28"/>
      <c r="D123" s="28"/>
      <c r="E123" s="28"/>
      <c r="F123" s="28"/>
      <c r="G123" s="28"/>
      <c r="H123" s="28"/>
      <c r="I123" s="28"/>
    </row>
    <row r="124" spans="1:9" ht="18" customHeight="1">
      <c r="A124" s="25"/>
      <c r="B124" s="25"/>
      <c r="C124" s="25"/>
      <c r="D124" s="25"/>
      <c r="E124" s="25"/>
      <c r="F124" s="25"/>
      <c r="G124" s="25"/>
      <c r="H124" s="25"/>
      <c r="I124" s="25"/>
    </row>
    <row r="125" spans="1:9" ht="18" customHeight="1">
      <c r="A125" s="28"/>
      <c r="B125" s="28"/>
      <c r="C125" s="28"/>
      <c r="D125" s="28"/>
      <c r="E125" s="28"/>
      <c r="F125" s="28"/>
      <c r="G125" s="28"/>
      <c r="H125" s="28"/>
      <c r="I125" s="28"/>
    </row>
    <row r="126" spans="1:9" ht="18" customHeight="1">
      <c r="A126" s="25"/>
      <c r="B126" s="25"/>
      <c r="C126" s="25"/>
      <c r="D126" s="25"/>
      <c r="E126" s="25"/>
      <c r="F126" s="25"/>
      <c r="G126" s="25"/>
      <c r="H126" s="25"/>
      <c r="I126" s="25"/>
    </row>
    <row r="127" spans="1:9" ht="18" customHeight="1">
      <c r="A127" s="28"/>
      <c r="B127" s="28"/>
      <c r="C127" s="28"/>
      <c r="D127" s="28"/>
      <c r="E127" s="28"/>
      <c r="F127" s="28"/>
      <c r="G127" s="28"/>
      <c r="H127" s="28"/>
      <c r="I127" s="28"/>
    </row>
    <row r="128" spans="1:9" ht="18" customHeight="1">
      <c r="A128" s="25"/>
      <c r="B128" s="25"/>
      <c r="C128" s="25"/>
      <c r="D128" s="25"/>
      <c r="E128" s="25"/>
      <c r="F128" s="25"/>
      <c r="G128" s="25"/>
      <c r="H128" s="25"/>
      <c r="I128" s="25"/>
    </row>
    <row r="129" spans="1:9" ht="18" customHeight="1">
      <c r="A129" s="28"/>
      <c r="B129" s="28"/>
      <c r="C129" s="28"/>
      <c r="D129" s="28"/>
      <c r="E129" s="28"/>
      <c r="F129" s="28"/>
      <c r="G129" s="28"/>
      <c r="H129" s="28"/>
      <c r="I129" s="28"/>
    </row>
    <row r="130" spans="1:9" ht="18" customHeight="1">
      <c r="A130" s="25"/>
      <c r="B130" s="25"/>
      <c r="C130" s="25"/>
      <c r="D130" s="25"/>
      <c r="E130" s="25"/>
      <c r="F130" s="25"/>
      <c r="G130" s="25"/>
      <c r="H130" s="25"/>
      <c r="I130" s="25"/>
    </row>
    <row r="131" spans="1:9" ht="18" customHeight="1">
      <c r="A131" s="28"/>
      <c r="B131" s="28"/>
      <c r="C131" s="28"/>
      <c r="D131" s="28"/>
      <c r="E131" s="28"/>
      <c r="F131" s="28"/>
      <c r="G131" s="28"/>
      <c r="H131" s="28"/>
      <c r="I131" s="28"/>
    </row>
    <row r="132" spans="1:9" ht="18" customHeight="1">
      <c r="A132" s="25"/>
      <c r="B132" s="25"/>
      <c r="C132" s="25"/>
      <c r="D132" s="25"/>
      <c r="E132" s="25"/>
      <c r="F132" s="25"/>
      <c r="G132" s="25"/>
      <c r="H132" s="25"/>
      <c r="I132" s="25"/>
    </row>
    <row r="133" spans="1:9" ht="18" customHeight="1">
      <c r="A133" s="28"/>
      <c r="B133" s="28"/>
      <c r="C133" s="28"/>
      <c r="D133" s="28"/>
      <c r="E133" s="28"/>
      <c r="F133" s="28"/>
      <c r="G133" s="28"/>
      <c r="H133" s="28"/>
      <c r="I133" s="28"/>
    </row>
    <row r="134" spans="1:9" ht="18" customHeight="1">
      <c r="A134" s="25"/>
      <c r="B134" s="25"/>
      <c r="C134" s="25"/>
      <c r="D134" s="25"/>
      <c r="E134" s="25"/>
      <c r="F134" s="25"/>
      <c r="G134" s="25"/>
      <c r="H134" s="25"/>
      <c r="I134" s="25"/>
    </row>
    <row r="135" spans="1:9" ht="18" customHeight="1">
      <c r="A135" s="28"/>
      <c r="B135" s="28"/>
      <c r="C135" s="28"/>
      <c r="D135" s="28"/>
      <c r="E135" s="28"/>
      <c r="F135" s="28"/>
      <c r="G135" s="28"/>
      <c r="H135" s="28"/>
      <c r="I135" s="28"/>
    </row>
    <row r="136" spans="1:9" ht="18" customHeight="1">
      <c r="A136" s="25"/>
      <c r="B136" s="25"/>
      <c r="C136" s="25"/>
      <c r="D136" s="25"/>
      <c r="E136" s="25"/>
      <c r="F136" s="25"/>
      <c r="G136" s="25"/>
      <c r="H136" s="25"/>
      <c r="I136" s="25"/>
    </row>
    <row r="137" spans="1:9" ht="18" customHeight="1">
      <c r="A137" s="28"/>
      <c r="B137" s="28"/>
      <c r="C137" s="28"/>
      <c r="D137" s="28"/>
      <c r="E137" s="28"/>
      <c r="F137" s="28"/>
      <c r="G137" s="28"/>
      <c r="H137" s="28"/>
      <c r="I137" s="28"/>
    </row>
    <row r="138" spans="1:9" ht="18" customHeight="1">
      <c r="A138" s="25"/>
      <c r="B138" s="25"/>
      <c r="C138" s="25"/>
      <c r="D138" s="25"/>
      <c r="E138" s="25"/>
      <c r="F138" s="25"/>
      <c r="G138" s="25"/>
      <c r="H138" s="25"/>
      <c r="I138" s="25"/>
    </row>
    <row r="139" spans="1:9" ht="18" customHeight="1">
      <c r="A139" s="28"/>
      <c r="B139" s="28"/>
      <c r="C139" s="28"/>
      <c r="D139" s="28"/>
      <c r="E139" s="28"/>
      <c r="F139" s="28"/>
      <c r="G139" s="28"/>
      <c r="H139" s="28"/>
      <c r="I139" s="28"/>
    </row>
    <row r="140" spans="1:9" ht="18" customHeight="1">
      <c r="A140" s="25"/>
      <c r="B140" s="25"/>
      <c r="C140" s="25"/>
      <c r="D140" s="25"/>
      <c r="E140" s="25"/>
      <c r="F140" s="25"/>
      <c r="G140" s="25"/>
      <c r="H140" s="25"/>
      <c r="I140" s="25"/>
    </row>
    <row r="141" spans="1:9" ht="18" customHeight="1">
      <c r="A141" s="28"/>
      <c r="B141" s="28"/>
      <c r="C141" s="28"/>
      <c r="D141" s="28"/>
      <c r="E141" s="28"/>
      <c r="F141" s="28"/>
      <c r="G141" s="28"/>
      <c r="H141" s="28"/>
      <c r="I141" s="28"/>
    </row>
    <row r="142" spans="1:9" ht="18" customHeight="1">
      <c r="A142" s="25"/>
      <c r="B142" s="25"/>
      <c r="C142" s="25"/>
      <c r="D142" s="25"/>
      <c r="E142" s="25"/>
      <c r="F142" s="25"/>
      <c r="G142" s="25"/>
      <c r="H142" s="25"/>
      <c r="I142" s="25"/>
    </row>
    <row r="143" spans="1:9" ht="18" customHeight="1">
      <c r="A143" s="28"/>
      <c r="B143" s="28"/>
      <c r="C143" s="28"/>
      <c r="D143" s="28"/>
      <c r="E143" s="28"/>
      <c r="F143" s="28"/>
      <c r="G143" s="28"/>
      <c r="H143" s="28"/>
      <c r="I143" s="28"/>
    </row>
    <row r="144" spans="1:9" ht="18" customHeight="1">
      <c r="A144" s="25"/>
      <c r="B144" s="25"/>
      <c r="C144" s="25"/>
      <c r="D144" s="25"/>
      <c r="E144" s="25"/>
      <c r="F144" s="25"/>
      <c r="G144" s="25"/>
      <c r="H144" s="25"/>
      <c r="I144" s="25"/>
    </row>
    <row r="145" spans="1:9" ht="18" customHeight="1">
      <c r="A145" s="28"/>
      <c r="B145" s="28"/>
      <c r="C145" s="28"/>
      <c r="D145" s="28"/>
      <c r="E145" s="28"/>
      <c r="F145" s="28"/>
      <c r="G145" s="28"/>
      <c r="H145" s="28"/>
      <c r="I145" s="28"/>
    </row>
    <row r="146" spans="1:9" ht="18" customHeight="1">
      <c r="A146" s="25"/>
      <c r="B146" s="25"/>
      <c r="C146" s="25"/>
      <c r="D146" s="25"/>
      <c r="E146" s="25"/>
      <c r="F146" s="25"/>
      <c r="G146" s="25"/>
      <c r="H146" s="25"/>
      <c r="I146" s="25"/>
    </row>
    <row r="147" spans="1:9" ht="18" customHeight="1">
      <c r="A147" s="28"/>
      <c r="B147" s="28"/>
      <c r="C147" s="28"/>
      <c r="D147" s="28"/>
      <c r="E147" s="28"/>
      <c r="F147" s="28"/>
      <c r="G147" s="28"/>
      <c r="H147" s="28"/>
      <c r="I147" s="28"/>
    </row>
    <row r="148" spans="1:9" ht="18" customHeight="1">
      <c r="A148" s="25"/>
      <c r="B148" s="25"/>
      <c r="C148" s="25"/>
      <c r="D148" s="25"/>
      <c r="E148" s="25"/>
      <c r="F148" s="25"/>
      <c r="G148" s="25"/>
      <c r="H148" s="25"/>
      <c r="I148" s="25"/>
    </row>
    <row r="149" spans="1:9" ht="18" customHeight="1">
      <c r="A149" s="28"/>
      <c r="B149" s="28"/>
      <c r="C149" s="28"/>
      <c r="D149" s="28"/>
      <c r="E149" s="28"/>
      <c r="F149" s="28"/>
      <c r="G149" s="28"/>
      <c r="H149" s="28"/>
      <c r="I149" s="28"/>
    </row>
    <row r="150" spans="1:9" ht="18" customHeight="1">
      <c r="A150" s="25"/>
      <c r="B150" s="25"/>
      <c r="C150" s="25"/>
      <c r="D150" s="25"/>
      <c r="E150" s="25"/>
      <c r="F150" s="25"/>
      <c r="G150" s="25"/>
      <c r="H150" s="25"/>
      <c r="I150" s="25"/>
    </row>
  </sheetData>
  <mergeCells count="7">
    <mergeCell ref="A1:I1"/>
    <mergeCell ref="A2:C2"/>
    <mergeCell ref="D2:F2"/>
    <mergeCell ref="G2:I2"/>
    <mergeCell ref="A3:C3"/>
    <mergeCell ref="D3:F3"/>
    <mergeCell ref="G3:I3"/>
  </mergeCells>
  <conditionalFormatting sqref="G5:G150">
    <cfRule type="expression" dxfId="10" priority="2">
      <formula>G5="Pago"</formula>
    </cfRule>
    <cfRule type="expression" dxfId="9" priority="3">
      <formula>AND(G5="Em Aberto",D5&lt;TODAY())</formula>
    </cfRule>
    <cfRule type="expression" dxfId="8" priority="4">
      <formula>AND(G5="Em Aberto",D5&gt;=TODAY())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50"/>
  <sheetViews>
    <sheetView showGridLines="0" zoomScaleNormal="100" workbookViewId="0">
      <pane ySplit="4" topLeftCell="A5" activePane="bottomLeft" state="frozen"/>
      <selection pane="bottomLeft"/>
    </sheetView>
  </sheetViews>
  <sheetFormatPr defaultColWidth="8.7109375" defaultRowHeight="15"/>
  <cols>
    <col min="1" max="1" width="3" customWidth="1"/>
    <col min="2" max="2" width="22" customWidth="1"/>
    <col min="3" max="3" width="16" customWidth="1"/>
    <col min="4" max="4" width="14" customWidth="1"/>
    <col min="5" max="6" width="12" customWidth="1"/>
    <col min="7" max="7" width="14" customWidth="1"/>
    <col min="8" max="8" width="16" customWidth="1"/>
    <col min="9" max="9" width="14" customWidth="1"/>
  </cols>
  <sheetData>
    <row r="1" spans="1:9" ht="34.5" customHeight="1">
      <c r="A1" s="107" t="s">
        <v>43</v>
      </c>
      <c r="B1" s="107"/>
      <c r="C1" s="107"/>
      <c r="D1" s="107"/>
      <c r="E1" s="107"/>
      <c r="F1" s="107"/>
      <c r="G1" s="107"/>
      <c r="H1" s="107"/>
      <c r="I1" s="107"/>
    </row>
    <row r="2" spans="1:9" ht="24.75" customHeight="1">
      <c r="A2" s="99" t="s">
        <v>46</v>
      </c>
      <c r="B2" s="99"/>
      <c r="C2" s="99"/>
      <c r="D2" s="102" t="s">
        <v>121</v>
      </c>
      <c r="E2" s="102"/>
      <c r="F2" s="102"/>
      <c r="G2" s="104" t="s">
        <v>122</v>
      </c>
      <c r="H2" s="104"/>
      <c r="I2" s="104"/>
    </row>
    <row r="3" spans="1:9" ht="24.75" customHeight="1">
      <c r="A3" s="101">
        <f>SUMIF(G5:G150,"A Receber",E5:E150)</f>
        <v>479.4</v>
      </c>
      <c r="B3" s="101"/>
      <c r="C3" s="101"/>
      <c r="D3" s="101">
        <f>SUMIF(G5:G150,"Recebido",E5:E150)</f>
        <v>225</v>
      </c>
      <c r="E3" s="101"/>
      <c r="F3" s="101"/>
      <c r="G3" s="101">
        <f ca="1">SUMPRODUCT((G5:G150="A Receber")*(D5:D150&lt;TODAY())*(E5:E150))</f>
        <v>89.9</v>
      </c>
      <c r="H3" s="101"/>
      <c r="I3" s="101"/>
    </row>
    <row r="4" spans="1:9" ht="21.75" customHeight="1">
      <c r="A4" s="9" t="s">
        <v>55</v>
      </c>
      <c r="B4" s="9" t="s">
        <v>123</v>
      </c>
      <c r="C4" s="9" t="s">
        <v>124</v>
      </c>
      <c r="D4" s="11" t="s">
        <v>125</v>
      </c>
      <c r="E4" s="11" t="s">
        <v>99</v>
      </c>
      <c r="F4" s="11" t="s">
        <v>126</v>
      </c>
      <c r="G4" s="11" t="s">
        <v>89</v>
      </c>
      <c r="H4" s="9" t="s">
        <v>127</v>
      </c>
      <c r="I4" s="9" t="s">
        <v>102</v>
      </c>
    </row>
    <row r="5" spans="1:9" ht="19.5" customHeight="1">
      <c r="A5" s="13">
        <v>1</v>
      </c>
      <c r="B5" s="16" t="s">
        <v>128</v>
      </c>
      <c r="C5" s="16" t="s">
        <v>129</v>
      </c>
      <c r="D5" s="36">
        <v>46184</v>
      </c>
      <c r="E5" s="17">
        <v>90</v>
      </c>
      <c r="F5" s="36">
        <v>46184</v>
      </c>
      <c r="G5" s="37" t="s">
        <v>130</v>
      </c>
      <c r="H5" s="16" t="s">
        <v>69</v>
      </c>
      <c r="I5" s="16"/>
    </row>
    <row r="6" spans="1:9" ht="19.5" customHeight="1">
      <c r="A6" s="19">
        <v>2</v>
      </c>
      <c r="B6" s="22" t="s">
        <v>131</v>
      </c>
      <c r="C6" s="22" t="s">
        <v>132</v>
      </c>
      <c r="D6" s="38">
        <v>46204</v>
      </c>
      <c r="E6" s="23">
        <v>149.9</v>
      </c>
      <c r="F6" s="20"/>
      <c r="G6" s="39" t="s">
        <v>46</v>
      </c>
      <c r="H6" s="22" t="s">
        <v>133</v>
      </c>
      <c r="I6" s="22"/>
    </row>
    <row r="7" spans="1:9" ht="19.5" customHeight="1">
      <c r="A7" s="13">
        <v>3</v>
      </c>
      <c r="B7" s="16" t="s">
        <v>134</v>
      </c>
      <c r="C7" s="16" t="s">
        <v>129</v>
      </c>
      <c r="D7" s="36">
        <v>46189</v>
      </c>
      <c r="E7" s="17">
        <v>135</v>
      </c>
      <c r="F7" s="36">
        <v>46189</v>
      </c>
      <c r="G7" s="37" t="s">
        <v>130</v>
      </c>
      <c r="H7" s="16" t="s">
        <v>76</v>
      </c>
      <c r="I7" s="16"/>
    </row>
    <row r="8" spans="1:9" ht="19.5" customHeight="1">
      <c r="A8" s="19">
        <v>4</v>
      </c>
      <c r="B8" s="22" t="s">
        <v>135</v>
      </c>
      <c r="C8" s="22" t="s">
        <v>132</v>
      </c>
      <c r="D8" s="38">
        <v>46213</v>
      </c>
      <c r="E8" s="23">
        <v>239.6</v>
      </c>
      <c r="F8" s="20"/>
      <c r="G8" s="39" t="s">
        <v>46</v>
      </c>
      <c r="H8" s="22" t="s">
        <v>112</v>
      </c>
      <c r="I8" s="22" t="s">
        <v>136</v>
      </c>
    </row>
    <row r="9" spans="1:9" ht="19.5" customHeight="1">
      <c r="A9" s="13">
        <v>5</v>
      </c>
      <c r="B9" s="16" t="s">
        <v>137</v>
      </c>
      <c r="C9" s="16" t="s">
        <v>132</v>
      </c>
      <c r="D9" s="36">
        <v>46190</v>
      </c>
      <c r="E9" s="17">
        <v>89.9</v>
      </c>
      <c r="F9" s="14"/>
      <c r="G9" s="37" t="s">
        <v>46</v>
      </c>
      <c r="H9" s="16" t="s">
        <v>69</v>
      </c>
      <c r="I9" s="16" t="s">
        <v>138</v>
      </c>
    </row>
    <row r="10" spans="1:9" ht="18" customHeight="1">
      <c r="A10" s="25"/>
      <c r="B10" s="25"/>
      <c r="C10" s="25"/>
      <c r="D10" s="25"/>
      <c r="E10" s="25"/>
      <c r="F10" s="25"/>
      <c r="G10" s="25"/>
      <c r="H10" s="25"/>
      <c r="I10" s="25"/>
    </row>
    <row r="11" spans="1:9" ht="18" customHeight="1">
      <c r="A11" s="28"/>
      <c r="B11" s="28"/>
      <c r="C11" s="28"/>
      <c r="D11" s="28"/>
      <c r="E11" s="28"/>
      <c r="F11" s="28"/>
      <c r="G11" s="28"/>
      <c r="H11" s="28"/>
      <c r="I11" s="28"/>
    </row>
    <row r="12" spans="1:9" ht="18" customHeight="1">
      <c r="A12" s="25"/>
      <c r="B12" s="25"/>
      <c r="C12" s="25"/>
      <c r="D12" s="25"/>
      <c r="E12" s="25"/>
      <c r="F12" s="25"/>
      <c r="G12" s="25"/>
      <c r="H12" s="25"/>
      <c r="I12" s="25"/>
    </row>
    <row r="13" spans="1:9" ht="18" customHeight="1">
      <c r="A13" s="28"/>
      <c r="B13" s="28"/>
      <c r="C13" s="28"/>
      <c r="D13" s="28"/>
      <c r="E13" s="28"/>
      <c r="F13" s="28"/>
      <c r="G13" s="28"/>
      <c r="H13" s="28"/>
      <c r="I13" s="28"/>
    </row>
    <row r="14" spans="1:9" ht="18" customHeight="1">
      <c r="A14" s="25"/>
      <c r="B14" s="25"/>
      <c r="C14" s="25"/>
      <c r="D14" s="25"/>
      <c r="E14" s="25"/>
      <c r="F14" s="25"/>
      <c r="G14" s="25"/>
      <c r="H14" s="25"/>
      <c r="I14" s="25"/>
    </row>
    <row r="15" spans="1:9" ht="18" customHeight="1">
      <c r="A15" s="28"/>
      <c r="B15" s="28"/>
      <c r="C15" s="28"/>
      <c r="D15" s="28"/>
      <c r="E15" s="28"/>
      <c r="F15" s="28"/>
      <c r="G15" s="28"/>
      <c r="H15" s="28"/>
      <c r="I15" s="28"/>
    </row>
    <row r="16" spans="1:9" ht="18" customHeight="1">
      <c r="A16" s="25"/>
      <c r="B16" s="25"/>
      <c r="C16" s="25"/>
      <c r="D16" s="25"/>
      <c r="E16" s="25"/>
      <c r="F16" s="25"/>
      <c r="G16" s="25"/>
      <c r="H16" s="25"/>
      <c r="I16" s="25"/>
    </row>
    <row r="17" spans="1:9" ht="18" customHeight="1">
      <c r="A17" s="28"/>
      <c r="B17" s="28"/>
      <c r="C17" s="28"/>
      <c r="D17" s="28"/>
      <c r="E17" s="28"/>
      <c r="F17" s="28"/>
      <c r="G17" s="28"/>
      <c r="H17" s="28"/>
      <c r="I17" s="28"/>
    </row>
    <row r="18" spans="1:9" ht="18" customHeight="1">
      <c r="A18" s="25"/>
      <c r="B18" s="25"/>
      <c r="C18" s="25"/>
      <c r="D18" s="25"/>
      <c r="E18" s="25"/>
      <c r="F18" s="25"/>
      <c r="G18" s="25"/>
      <c r="H18" s="25"/>
      <c r="I18" s="25"/>
    </row>
    <row r="19" spans="1:9" ht="18" customHeight="1">
      <c r="A19" s="28"/>
      <c r="B19" s="28"/>
      <c r="C19" s="28"/>
      <c r="D19" s="28"/>
      <c r="E19" s="28"/>
      <c r="F19" s="28"/>
      <c r="G19" s="28"/>
      <c r="H19" s="28"/>
      <c r="I19" s="28"/>
    </row>
    <row r="20" spans="1:9" ht="18" customHeight="1">
      <c r="A20" s="25"/>
      <c r="B20" s="25"/>
      <c r="C20" s="25"/>
      <c r="D20" s="25"/>
      <c r="E20" s="25"/>
      <c r="F20" s="25"/>
      <c r="G20" s="25"/>
      <c r="H20" s="25"/>
      <c r="I20" s="25"/>
    </row>
    <row r="21" spans="1:9" ht="18" customHeight="1">
      <c r="A21" s="28"/>
      <c r="B21" s="28"/>
      <c r="C21" s="28"/>
      <c r="D21" s="28"/>
      <c r="E21" s="28"/>
      <c r="F21" s="28"/>
      <c r="G21" s="28"/>
      <c r="H21" s="28"/>
      <c r="I21" s="28"/>
    </row>
    <row r="22" spans="1:9" ht="18" customHeight="1">
      <c r="A22" s="25"/>
      <c r="B22" s="25"/>
      <c r="C22" s="25"/>
      <c r="D22" s="25"/>
      <c r="E22" s="25"/>
      <c r="F22" s="25"/>
      <c r="G22" s="25"/>
      <c r="H22" s="25"/>
      <c r="I22" s="25"/>
    </row>
    <row r="23" spans="1:9" ht="18" customHeight="1">
      <c r="A23" s="28"/>
      <c r="B23" s="28"/>
      <c r="C23" s="28"/>
      <c r="D23" s="28"/>
      <c r="E23" s="28"/>
      <c r="F23" s="28"/>
      <c r="G23" s="28"/>
      <c r="H23" s="28"/>
      <c r="I23" s="28"/>
    </row>
    <row r="24" spans="1:9" ht="18" customHeight="1">
      <c r="A24" s="25"/>
      <c r="B24" s="25"/>
      <c r="C24" s="25"/>
      <c r="D24" s="25"/>
      <c r="E24" s="25"/>
      <c r="F24" s="25"/>
      <c r="G24" s="25"/>
      <c r="H24" s="25"/>
      <c r="I24" s="25"/>
    </row>
    <row r="25" spans="1:9" ht="18" customHeight="1">
      <c r="A25" s="28"/>
      <c r="B25" s="28"/>
      <c r="C25" s="28"/>
      <c r="D25" s="28"/>
      <c r="E25" s="28"/>
      <c r="F25" s="28"/>
      <c r="G25" s="28"/>
      <c r="H25" s="28"/>
      <c r="I25" s="28"/>
    </row>
    <row r="26" spans="1:9" ht="18" customHeight="1">
      <c r="A26" s="25"/>
      <c r="B26" s="25"/>
      <c r="C26" s="25"/>
      <c r="D26" s="25"/>
      <c r="E26" s="25"/>
      <c r="F26" s="25"/>
      <c r="G26" s="25"/>
      <c r="H26" s="25"/>
      <c r="I26" s="25"/>
    </row>
    <row r="27" spans="1:9" ht="18" customHeight="1">
      <c r="A27" s="28"/>
      <c r="B27" s="28"/>
      <c r="C27" s="28"/>
      <c r="D27" s="28"/>
      <c r="E27" s="28"/>
      <c r="F27" s="28"/>
      <c r="G27" s="28"/>
      <c r="H27" s="28"/>
      <c r="I27" s="28"/>
    </row>
    <row r="28" spans="1:9" ht="18" customHeight="1">
      <c r="A28" s="25"/>
      <c r="B28" s="25"/>
      <c r="C28" s="25"/>
      <c r="D28" s="25"/>
      <c r="E28" s="25"/>
      <c r="F28" s="25"/>
      <c r="G28" s="25"/>
      <c r="H28" s="25"/>
      <c r="I28" s="25"/>
    </row>
    <row r="29" spans="1:9" ht="18" customHeight="1">
      <c r="A29" s="28"/>
      <c r="B29" s="28"/>
      <c r="C29" s="28"/>
      <c r="D29" s="28"/>
      <c r="E29" s="28"/>
      <c r="F29" s="28"/>
      <c r="G29" s="28"/>
      <c r="H29" s="28"/>
      <c r="I29" s="28"/>
    </row>
    <row r="30" spans="1:9" ht="18" customHeight="1">
      <c r="A30" s="25"/>
      <c r="B30" s="25"/>
      <c r="C30" s="25"/>
      <c r="D30" s="25"/>
      <c r="E30" s="25"/>
      <c r="F30" s="25"/>
      <c r="G30" s="25"/>
      <c r="H30" s="25"/>
      <c r="I30" s="25"/>
    </row>
    <row r="31" spans="1:9" ht="18" customHeight="1">
      <c r="A31" s="28"/>
      <c r="B31" s="28"/>
      <c r="C31" s="28"/>
      <c r="D31" s="28"/>
      <c r="E31" s="28"/>
      <c r="F31" s="28"/>
      <c r="G31" s="28"/>
      <c r="H31" s="28"/>
      <c r="I31" s="28"/>
    </row>
    <row r="32" spans="1:9" ht="18" customHeight="1">
      <c r="A32" s="25"/>
      <c r="B32" s="25"/>
      <c r="C32" s="25"/>
      <c r="D32" s="25"/>
      <c r="E32" s="25"/>
      <c r="F32" s="25"/>
      <c r="G32" s="25"/>
      <c r="H32" s="25"/>
      <c r="I32" s="25"/>
    </row>
    <row r="33" spans="1:9" ht="18" customHeight="1">
      <c r="A33" s="28"/>
      <c r="B33" s="28"/>
      <c r="C33" s="28"/>
      <c r="D33" s="28"/>
      <c r="E33" s="28"/>
      <c r="F33" s="28"/>
      <c r="G33" s="28"/>
      <c r="H33" s="28"/>
      <c r="I33" s="28"/>
    </row>
    <row r="34" spans="1:9" ht="18" customHeight="1">
      <c r="A34" s="25"/>
      <c r="B34" s="25"/>
      <c r="C34" s="25"/>
      <c r="D34" s="25"/>
      <c r="E34" s="25"/>
      <c r="F34" s="25"/>
      <c r="G34" s="25"/>
      <c r="H34" s="25"/>
      <c r="I34" s="25"/>
    </row>
    <row r="35" spans="1:9" ht="18" customHeight="1">
      <c r="A35" s="28"/>
      <c r="B35" s="28"/>
      <c r="C35" s="28"/>
      <c r="D35" s="28"/>
      <c r="E35" s="28"/>
      <c r="F35" s="28"/>
      <c r="G35" s="28"/>
      <c r="H35" s="28"/>
      <c r="I35" s="28"/>
    </row>
    <row r="36" spans="1:9" ht="18" customHeight="1">
      <c r="A36" s="25"/>
      <c r="B36" s="25"/>
      <c r="C36" s="25"/>
      <c r="D36" s="25"/>
      <c r="E36" s="25"/>
      <c r="F36" s="25"/>
      <c r="G36" s="25"/>
      <c r="H36" s="25"/>
      <c r="I36" s="25"/>
    </row>
    <row r="37" spans="1:9" ht="18" customHeight="1">
      <c r="A37" s="28"/>
      <c r="B37" s="28"/>
      <c r="C37" s="28"/>
      <c r="D37" s="28"/>
      <c r="E37" s="28"/>
      <c r="F37" s="28"/>
      <c r="G37" s="28"/>
      <c r="H37" s="28"/>
      <c r="I37" s="28"/>
    </row>
    <row r="38" spans="1:9" ht="18" customHeight="1">
      <c r="A38" s="25"/>
      <c r="B38" s="25"/>
      <c r="C38" s="25"/>
      <c r="D38" s="25"/>
      <c r="E38" s="25"/>
      <c r="F38" s="25"/>
      <c r="G38" s="25"/>
      <c r="H38" s="25"/>
      <c r="I38" s="25"/>
    </row>
    <row r="39" spans="1:9" ht="18" customHeight="1">
      <c r="A39" s="28"/>
      <c r="B39" s="28"/>
      <c r="C39" s="28"/>
      <c r="D39" s="28"/>
      <c r="E39" s="28"/>
      <c r="F39" s="28"/>
      <c r="G39" s="28"/>
      <c r="H39" s="28"/>
      <c r="I39" s="28"/>
    </row>
    <row r="40" spans="1:9" ht="18" customHeight="1">
      <c r="A40" s="25"/>
      <c r="B40" s="25"/>
      <c r="C40" s="25"/>
      <c r="D40" s="25"/>
      <c r="E40" s="25"/>
      <c r="F40" s="25"/>
      <c r="G40" s="25"/>
      <c r="H40" s="25"/>
      <c r="I40" s="25"/>
    </row>
    <row r="41" spans="1:9" ht="18" customHeight="1">
      <c r="A41" s="28"/>
      <c r="B41" s="28"/>
      <c r="C41" s="28"/>
      <c r="D41" s="28"/>
      <c r="E41" s="28"/>
      <c r="F41" s="28"/>
      <c r="G41" s="28"/>
      <c r="H41" s="28"/>
      <c r="I41" s="28"/>
    </row>
    <row r="42" spans="1:9" ht="18" customHeight="1">
      <c r="A42" s="25"/>
      <c r="B42" s="25"/>
      <c r="C42" s="25"/>
      <c r="D42" s="25"/>
      <c r="E42" s="25"/>
      <c r="F42" s="25"/>
      <c r="G42" s="25"/>
      <c r="H42" s="25"/>
      <c r="I42" s="25"/>
    </row>
    <row r="43" spans="1:9" ht="18" customHeight="1">
      <c r="A43" s="28"/>
      <c r="B43" s="28"/>
      <c r="C43" s="28"/>
      <c r="D43" s="28"/>
      <c r="E43" s="28"/>
      <c r="F43" s="28"/>
      <c r="G43" s="28"/>
      <c r="H43" s="28"/>
      <c r="I43" s="28"/>
    </row>
    <row r="44" spans="1:9" ht="18" customHeight="1">
      <c r="A44" s="25"/>
      <c r="B44" s="25"/>
      <c r="C44" s="25"/>
      <c r="D44" s="25"/>
      <c r="E44" s="25"/>
      <c r="F44" s="25"/>
      <c r="G44" s="25"/>
      <c r="H44" s="25"/>
      <c r="I44" s="25"/>
    </row>
    <row r="45" spans="1:9" ht="18" customHeight="1">
      <c r="A45" s="28"/>
      <c r="B45" s="28"/>
      <c r="C45" s="28"/>
      <c r="D45" s="28"/>
      <c r="E45" s="28"/>
      <c r="F45" s="28"/>
      <c r="G45" s="28"/>
      <c r="H45" s="28"/>
      <c r="I45" s="28"/>
    </row>
    <row r="46" spans="1:9" ht="18" customHeight="1">
      <c r="A46" s="25"/>
      <c r="B46" s="25"/>
      <c r="C46" s="25"/>
      <c r="D46" s="25"/>
      <c r="E46" s="25"/>
      <c r="F46" s="25"/>
      <c r="G46" s="25"/>
      <c r="H46" s="25"/>
      <c r="I46" s="25"/>
    </row>
    <row r="47" spans="1:9" ht="18" customHeight="1">
      <c r="A47" s="28"/>
      <c r="B47" s="28"/>
      <c r="C47" s="28"/>
      <c r="D47" s="28"/>
      <c r="E47" s="28"/>
      <c r="F47" s="28"/>
      <c r="G47" s="28"/>
      <c r="H47" s="28"/>
      <c r="I47" s="28"/>
    </row>
    <row r="48" spans="1:9" ht="18" customHeight="1">
      <c r="A48" s="25"/>
      <c r="B48" s="25"/>
      <c r="C48" s="25"/>
      <c r="D48" s="25"/>
      <c r="E48" s="25"/>
      <c r="F48" s="25"/>
      <c r="G48" s="25"/>
      <c r="H48" s="25"/>
      <c r="I48" s="25"/>
    </row>
    <row r="49" spans="1:9" ht="18" customHeight="1">
      <c r="A49" s="28"/>
      <c r="B49" s="28"/>
      <c r="C49" s="28"/>
      <c r="D49" s="28"/>
      <c r="E49" s="28"/>
      <c r="F49" s="28"/>
      <c r="G49" s="28"/>
      <c r="H49" s="28"/>
      <c r="I49" s="28"/>
    </row>
    <row r="50" spans="1:9" ht="18" customHeight="1">
      <c r="A50" s="25"/>
      <c r="B50" s="25"/>
      <c r="C50" s="25"/>
      <c r="D50" s="25"/>
      <c r="E50" s="25"/>
      <c r="F50" s="25"/>
      <c r="G50" s="25"/>
      <c r="H50" s="25"/>
      <c r="I50" s="25"/>
    </row>
    <row r="51" spans="1:9" ht="18" customHeight="1">
      <c r="A51" s="28"/>
      <c r="B51" s="28"/>
      <c r="C51" s="28"/>
      <c r="D51" s="28"/>
      <c r="E51" s="28"/>
      <c r="F51" s="28"/>
      <c r="G51" s="28"/>
      <c r="H51" s="28"/>
      <c r="I51" s="28"/>
    </row>
    <row r="52" spans="1:9" ht="18" customHeight="1">
      <c r="A52" s="25"/>
      <c r="B52" s="25"/>
      <c r="C52" s="25"/>
      <c r="D52" s="25"/>
      <c r="E52" s="25"/>
      <c r="F52" s="25"/>
      <c r="G52" s="25"/>
      <c r="H52" s="25"/>
      <c r="I52" s="25"/>
    </row>
    <row r="53" spans="1:9" ht="18" customHeight="1">
      <c r="A53" s="28"/>
      <c r="B53" s="28"/>
      <c r="C53" s="28"/>
      <c r="D53" s="28"/>
      <c r="E53" s="28"/>
      <c r="F53" s="28"/>
      <c r="G53" s="28"/>
      <c r="H53" s="28"/>
      <c r="I53" s="28"/>
    </row>
    <row r="54" spans="1:9" ht="18" customHeight="1">
      <c r="A54" s="25"/>
      <c r="B54" s="25"/>
      <c r="C54" s="25"/>
      <c r="D54" s="25"/>
      <c r="E54" s="25"/>
      <c r="F54" s="25"/>
      <c r="G54" s="25"/>
      <c r="H54" s="25"/>
      <c r="I54" s="25"/>
    </row>
    <row r="55" spans="1:9" ht="18" customHeight="1">
      <c r="A55" s="28"/>
      <c r="B55" s="28"/>
      <c r="C55" s="28"/>
      <c r="D55" s="28"/>
      <c r="E55" s="28"/>
      <c r="F55" s="28"/>
      <c r="G55" s="28"/>
      <c r="H55" s="28"/>
      <c r="I55" s="28"/>
    </row>
    <row r="56" spans="1:9" ht="18" customHeight="1">
      <c r="A56" s="25"/>
      <c r="B56" s="25"/>
      <c r="C56" s="25"/>
      <c r="D56" s="25"/>
      <c r="E56" s="25"/>
      <c r="F56" s="25"/>
      <c r="G56" s="25"/>
      <c r="H56" s="25"/>
      <c r="I56" s="25"/>
    </row>
    <row r="57" spans="1:9" ht="18" customHeight="1">
      <c r="A57" s="28"/>
      <c r="B57" s="28"/>
      <c r="C57" s="28"/>
      <c r="D57" s="28"/>
      <c r="E57" s="28"/>
      <c r="F57" s="28"/>
      <c r="G57" s="28"/>
      <c r="H57" s="28"/>
      <c r="I57" s="28"/>
    </row>
    <row r="58" spans="1:9" ht="18" customHeight="1">
      <c r="A58" s="25"/>
      <c r="B58" s="25"/>
      <c r="C58" s="25"/>
      <c r="D58" s="25"/>
      <c r="E58" s="25"/>
      <c r="F58" s="25"/>
      <c r="G58" s="25"/>
      <c r="H58" s="25"/>
      <c r="I58" s="25"/>
    </row>
    <row r="59" spans="1:9" ht="18" customHeight="1">
      <c r="A59" s="28"/>
      <c r="B59" s="28"/>
      <c r="C59" s="28"/>
      <c r="D59" s="28"/>
      <c r="E59" s="28"/>
      <c r="F59" s="28"/>
      <c r="G59" s="28"/>
      <c r="H59" s="28"/>
      <c r="I59" s="28"/>
    </row>
    <row r="60" spans="1:9" ht="18" customHeight="1">
      <c r="A60" s="25"/>
      <c r="B60" s="25"/>
      <c r="C60" s="25"/>
      <c r="D60" s="25"/>
      <c r="E60" s="25"/>
      <c r="F60" s="25"/>
      <c r="G60" s="25"/>
      <c r="H60" s="25"/>
      <c r="I60" s="25"/>
    </row>
    <row r="61" spans="1:9" ht="18" customHeight="1">
      <c r="A61" s="28"/>
      <c r="B61" s="28"/>
      <c r="C61" s="28"/>
      <c r="D61" s="28"/>
      <c r="E61" s="28"/>
      <c r="F61" s="28"/>
      <c r="G61" s="28"/>
      <c r="H61" s="28"/>
      <c r="I61" s="28"/>
    </row>
    <row r="62" spans="1:9" ht="18" customHeight="1">
      <c r="A62" s="25"/>
      <c r="B62" s="25"/>
      <c r="C62" s="25"/>
      <c r="D62" s="25"/>
      <c r="E62" s="25"/>
      <c r="F62" s="25"/>
      <c r="G62" s="25"/>
      <c r="H62" s="25"/>
      <c r="I62" s="25"/>
    </row>
    <row r="63" spans="1:9" ht="18" customHeight="1">
      <c r="A63" s="28"/>
      <c r="B63" s="28"/>
      <c r="C63" s="28"/>
      <c r="D63" s="28"/>
      <c r="E63" s="28"/>
      <c r="F63" s="28"/>
      <c r="G63" s="28"/>
      <c r="H63" s="28"/>
      <c r="I63" s="28"/>
    </row>
    <row r="64" spans="1:9" ht="18" customHeight="1">
      <c r="A64" s="25"/>
      <c r="B64" s="25"/>
      <c r="C64" s="25"/>
      <c r="D64" s="25"/>
      <c r="E64" s="25"/>
      <c r="F64" s="25"/>
      <c r="G64" s="25"/>
      <c r="H64" s="25"/>
      <c r="I64" s="25"/>
    </row>
    <row r="65" spans="1:9" ht="18" customHeight="1">
      <c r="A65" s="28"/>
      <c r="B65" s="28"/>
      <c r="C65" s="28"/>
      <c r="D65" s="28"/>
      <c r="E65" s="28"/>
      <c r="F65" s="28"/>
      <c r="G65" s="28"/>
      <c r="H65" s="28"/>
      <c r="I65" s="28"/>
    </row>
    <row r="66" spans="1:9" ht="18" customHeight="1">
      <c r="A66" s="25"/>
      <c r="B66" s="25"/>
      <c r="C66" s="25"/>
      <c r="D66" s="25"/>
      <c r="E66" s="25"/>
      <c r="F66" s="25"/>
      <c r="G66" s="25"/>
      <c r="H66" s="25"/>
      <c r="I66" s="25"/>
    </row>
    <row r="67" spans="1:9" ht="18" customHeight="1">
      <c r="A67" s="28"/>
      <c r="B67" s="28"/>
      <c r="C67" s="28"/>
      <c r="D67" s="28"/>
      <c r="E67" s="28"/>
      <c r="F67" s="28"/>
      <c r="G67" s="28"/>
      <c r="H67" s="28"/>
      <c r="I67" s="28"/>
    </row>
    <row r="68" spans="1:9" ht="18" customHeight="1">
      <c r="A68" s="25"/>
      <c r="B68" s="25"/>
      <c r="C68" s="25"/>
      <c r="D68" s="25"/>
      <c r="E68" s="25"/>
      <c r="F68" s="25"/>
      <c r="G68" s="25"/>
      <c r="H68" s="25"/>
      <c r="I68" s="25"/>
    </row>
    <row r="69" spans="1:9" ht="18" customHeight="1">
      <c r="A69" s="28"/>
      <c r="B69" s="28"/>
      <c r="C69" s="28"/>
      <c r="D69" s="28"/>
      <c r="E69" s="28"/>
      <c r="F69" s="28"/>
      <c r="G69" s="28"/>
      <c r="H69" s="28"/>
      <c r="I69" s="28"/>
    </row>
    <row r="70" spans="1:9" ht="18" customHeight="1">
      <c r="A70" s="25"/>
      <c r="B70" s="25"/>
      <c r="C70" s="25"/>
      <c r="D70" s="25"/>
      <c r="E70" s="25"/>
      <c r="F70" s="25"/>
      <c r="G70" s="25"/>
      <c r="H70" s="25"/>
      <c r="I70" s="25"/>
    </row>
    <row r="71" spans="1:9" ht="18" customHeight="1">
      <c r="A71" s="28"/>
      <c r="B71" s="28"/>
      <c r="C71" s="28"/>
      <c r="D71" s="28"/>
      <c r="E71" s="28"/>
      <c r="F71" s="28"/>
      <c r="G71" s="28"/>
      <c r="H71" s="28"/>
      <c r="I71" s="28"/>
    </row>
    <row r="72" spans="1:9" ht="18" customHeight="1">
      <c r="A72" s="25"/>
      <c r="B72" s="25"/>
      <c r="C72" s="25"/>
      <c r="D72" s="25"/>
      <c r="E72" s="25"/>
      <c r="F72" s="25"/>
      <c r="G72" s="25"/>
      <c r="H72" s="25"/>
      <c r="I72" s="25"/>
    </row>
    <row r="73" spans="1:9" ht="18" customHeight="1">
      <c r="A73" s="28"/>
      <c r="B73" s="28"/>
      <c r="C73" s="28"/>
      <c r="D73" s="28"/>
      <c r="E73" s="28"/>
      <c r="F73" s="28"/>
      <c r="G73" s="28"/>
      <c r="H73" s="28"/>
      <c r="I73" s="28"/>
    </row>
    <row r="74" spans="1:9" ht="18" customHeight="1">
      <c r="A74" s="25"/>
      <c r="B74" s="25"/>
      <c r="C74" s="25"/>
      <c r="D74" s="25"/>
      <c r="E74" s="25"/>
      <c r="F74" s="25"/>
      <c r="G74" s="25"/>
      <c r="H74" s="25"/>
      <c r="I74" s="25"/>
    </row>
    <row r="75" spans="1:9" ht="18" customHeight="1">
      <c r="A75" s="28"/>
      <c r="B75" s="28"/>
      <c r="C75" s="28"/>
      <c r="D75" s="28"/>
      <c r="E75" s="28"/>
      <c r="F75" s="28"/>
      <c r="G75" s="28"/>
      <c r="H75" s="28"/>
      <c r="I75" s="28"/>
    </row>
    <row r="76" spans="1:9" ht="18" customHeight="1">
      <c r="A76" s="25"/>
      <c r="B76" s="25"/>
      <c r="C76" s="25"/>
      <c r="D76" s="25"/>
      <c r="E76" s="25"/>
      <c r="F76" s="25"/>
      <c r="G76" s="25"/>
      <c r="H76" s="25"/>
      <c r="I76" s="25"/>
    </row>
    <row r="77" spans="1:9" ht="18" customHeight="1">
      <c r="A77" s="28"/>
      <c r="B77" s="28"/>
      <c r="C77" s="28"/>
      <c r="D77" s="28"/>
      <c r="E77" s="28"/>
      <c r="F77" s="28"/>
      <c r="G77" s="28"/>
      <c r="H77" s="28"/>
      <c r="I77" s="28"/>
    </row>
    <row r="78" spans="1:9" ht="18" customHeight="1">
      <c r="A78" s="25"/>
      <c r="B78" s="25"/>
      <c r="C78" s="25"/>
      <c r="D78" s="25"/>
      <c r="E78" s="25"/>
      <c r="F78" s="25"/>
      <c r="G78" s="25"/>
      <c r="H78" s="25"/>
      <c r="I78" s="25"/>
    </row>
    <row r="79" spans="1:9" ht="18" customHeight="1">
      <c r="A79" s="28"/>
      <c r="B79" s="28"/>
      <c r="C79" s="28"/>
      <c r="D79" s="28"/>
      <c r="E79" s="28"/>
      <c r="F79" s="28"/>
      <c r="G79" s="28"/>
      <c r="H79" s="28"/>
      <c r="I79" s="28"/>
    </row>
    <row r="80" spans="1:9" ht="18" customHeight="1">
      <c r="A80" s="25"/>
      <c r="B80" s="25"/>
      <c r="C80" s="25"/>
      <c r="D80" s="25"/>
      <c r="E80" s="25"/>
      <c r="F80" s="25"/>
      <c r="G80" s="25"/>
      <c r="H80" s="25"/>
      <c r="I80" s="25"/>
    </row>
    <row r="81" spans="1:9" ht="18" customHeight="1">
      <c r="A81" s="28"/>
      <c r="B81" s="28"/>
      <c r="C81" s="28"/>
      <c r="D81" s="28"/>
      <c r="E81" s="28"/>
      <c r="F81" s="28"/>
      <c r="G81" s="28"/>
      <c r="H81" s="28"/>
      <c r="I81" s="28"/>
    </row>
    <row r="82" spans="1:9" ht="18" customHeight="1">
      <c r="A82" s="25"/>
      <c r="B82" s="25"/>
      <c r="C82" s="25"/>
      <c r="D82" s="25"/>
      <c r="E82" s="25"/>
      <c r="F82" s="25"/>
      <c r="G82" s="25"/>
      <c r="H82" s="25"/>
      <c r="I82" s="25"/>
    </row>
    <row r="83" spans="1:9" ht="18" customHeight="1">
      <c r="A83" s="28"/>
      <c r="B83" s="28"/>
      <c r="C83" s="28"/>
      <c r="D83" s="28"/>
      <c r="E83" s="28"/>
      <c r="F83" s="28"/>
      <c r="G83" s="28"/>
      <c r="H83" s="28"/>
      <c r="I83" s="28"/>
    </row>
    <row r="84" spans="1:9" ht="18" customHeight="1">
      <c r="A84" s="25"/>
      <c r="B84" s="25"/>
      <c r="C84" s="25"/>
      <c r="D84" s="25"/>
      <c r="E84" s="25"/>
      <c r="F84" s="25"/>
      <c r="G84" s="25"/>
      <c r="H84" s="25"/>
      <c r="I84" s="25"/>
    </row>
    <row r="85" spans="1:9" ht="18" customHeight="1">
      <c r="A85" s="28"/>
      <c r="B85" s="28"/>
      <c r="C85" s="28"/>
      <c r="D85" s="28"/>
      <c r="E85" s="28"/>
      <c r="F85" s="28"/>
      <c r="G85" s="28"/>
      <c r="H85" s="28"/>
      <c r="I85" s="28"/>
    </row>
    <row r="86" spans="1:9" ht="18" customHeight="1">
      <c r="A86" s="25"/>
      <c r="B86" s="25"/>
      <c r="C86" s="25"/>
      <c r="D86" s="25"/>
      <c r="E86" s="25"/>
      <c r="F86" s="25"/>
      <c r="G86" s="25"/>
      <c r="H86" s="25"/>
      <c r="I86" s="25"/>
    </row>
    <row r="87" spans="1:9" ht="18" customHeight="1">
      <c r="A87" s="28"/>
      <c r="B87" s="28"/>
      <c r="C87" s="28"/>
      <c r="D87" s="28"/>
      <c r="E87" s="28"/>
      <c r="F87" s="28"/>
      <c r="G87" s="28"/>
      <c r="H87" s="28"/>
      <c r="I87" s="28"/>
    </row>
    <row r="88" spans="1:9" ht="18" customHeight="1">
      <c r="A88" s="25"/>
      <c r="B88" s="25"/>
      <c r="C88" s="25"/>
      <c r="D88" s="25"/>
      <c r="E88" s="25"/>
      <c r="F88" s="25"/>
      <c r="G88" s="25"/>
      <c r="H88" s="25"/>
      <c r="I88" s="25"/>
    </row>
    <row r="89" spans="1:9" ht="18" customHeight="1">
      <c r="A89" s="28"/>
      <c r="B89" s="28"/>
      <c r="C89" s="28"/>
      <c r="D89" s="28"/>
      <c r="E89" s="28"/>
      <c r="F89" s="28"/>
      <c r="G89" s="28"/>
      <c r="H89" s="28"/>
      <c r="I89" s="28"/>
    </row>
    <row r="90" spans="1:9" ht="18" customHeight="1">
      <c r="A90" s="25"/>
      <c r="B90" s="25"/>
      <c r="C90" s="25"/>
      <c r="D90" s="25"/>
      <c r="E90" s="25"/>
      <c r="F90" s="25"/>
      <c r="G90" s="25"/>
      <c r="H90" s="25"/>
      <c r="I90" s="25"/>
    </row>
    <row r="91" spans="1:9" ht="18" customHeight="1">
      <c r="A91" s="28"/>
      <c r="B91" s="28"/>
      <c r="C91" s="28"/>
      <c r="D91" s="28"/>
      <c r="E91" s="28"/>
      <c r="F91" s="28"/>
      <c r="G91" s="28"/>
      <c r="H91" s="28"/>
      <c r="I91" s="28"/>
    </row>
    <row r="92" spans="1:9" ht="18" customHeight="1">
      <c r="A92" s="25"/>
      <c r="B92" s="25"/>
      <c r="C92" s="25"/>
      <c r="D92" s="25"/>
      <c r="E92" s="25"/>
      <c r="F92" s="25"/>
      <c r="G92" s="25"/>
      <c r="H92" s="25"/>
      <c r="I92" s="25"/>
    </row>
    <row r="93" spans="1:9" ht="18" customHeight="1">
      <c r="A93" s="28"/>
      <c r="B93" s="28"/>
      <c r="C93" s="28"/>
      <c r="D93" s="28"/>
      <c r="E93" s="28"/>
      <c r="F93" s="28"/>
      <c r="G93" s="28"/>
      <c r="H93" s="28"/>
      <c r="I93" s="28"/>
    </row>
    <row r="94" spans="1:9" ht="18" customHeight="1">
      <c r="A94" s="25"/>
      <c r="B94" s="25"/>
      <c r="C94" s="25"/>
      <c r="D94" s="25"/>
      <c r="E94" s="25"/>
      <c r="F94" s="25"/>
      <c r="G94" s="25"/>
      <c r="H94" s="25"/>
      <c r="I94" s="25"/>
    </row>
    <row r="95" spans="1:9" ht="18" customHeight="1">
      <c r="A95" s="28"/>
      <c r="B95" s="28"/>
      <c r="C95" s="28"/>
      <c r="D95" s="28"/>
      <c r="E95" s="28"/>
      <c r="F95" s="28"/>
      <c r="G95" s="28"/>
      <c r="H95" s="28"/>
      <c r="I95" s="28"/>
    </row>
    <row r="96" spans="1:9" ht="18" customHeight="1">
      <c r="A96" s="25"/>
      <c r="B96" s="25"/>
      <c r="C96" s="25"/>
      <c r="D96" s="25"/>
      <c r="E96" s="25"/>
      <c r="F96" s="25"/>
      <c r="G96" s="25"/>
      <c r="H96" s="25"/>
      <c r="I96" s="25"/>
    </row>
    <row r="97" spans="1:9" ht="18" customHeight="1">
      <c r="A97" s="28"/>
      <c r="B97" s="28"/>
      <c r="C97" s="28"/>
      <c r="D97" s="28"/>
      <c r="E97" s="28"/>
      <c r="F97" s="28"/>
      <c r="G97" s="28"/>
      <c r="H97" s="28"/>
      <c r="I97" s="28"/>
    </row>
    <row r="98" spans="1:9" ht="18" customHeight="1">
      <c r="A98" s="25"/>
      <c r="B98" s="25"/>
      <c r="C98" s="25"/>
      <c r="D98" s="25"/>
      <c r="E98" s="25"/>
      <c r="F98" s="25"/>
      <c r="G98" s="25"/>
      <c r="H98" s="25"/>
      <c r="I98" s="25"/>
    </row>
    <row r="99" spans="1:9" ht="18" customHeight="1">
      <c r="A99" s="28"/>
      <c r="B99" s="28"/>
      <c r="C99" s="28"/>
      <c r="D99" s="28"/>
      <c r="E99" s="28"/>
      <c r="F99" s="28"/>
      <c r="G99" s="28"/>
      <c r="H99" s="28"/>
      <c r="I99" s="28"/>
    </row>
    <row r="100" spans="1:9" ht="18" customHeight="1">
      <c r="A100" s="25"/>
      <c r="B100" s="25"/>
      <c r="C100" s="25"/>
      <c r="D100" s="25"/>
      <c r="E100" s="25"/>
      <c r="F100" s="25"/>
      <c r="G100" s="25"/>
      <c r="H100" s="25"/>
      <c r="I100" s="25"/>
    </row>
    <row r="101" spans="1:9" ht="18" customHeight="1">
      <c r="A101" s="28"/>
      <c r="B101" s="28"/>
      <c r="C101" s="28"/>
      <c r="D101" s="28"/>
      <c r="E101" s="28"/>
      <c r="F101" s="28"/>
      <c r="G101" s="28"/>
      <c r="H101" s="28"/>
      <c r="I101" s="28"/>
    </row>
    <row r="102" spans="1:9" ht="18" customHeight="1">
      <c r="A102" s="25"/>
      <c r="B102" s="25"/>
      <c r="C102" s="25"/>
      <c r="D102" s="25"/>
      <c r="E102" s="25"/>
      <c r="F102" s="25"/>
      <c r="G102" s="25"/>
      <c r="H102" s="25"/>
      <c r="I102" s="25"/>
    </row>
    <row r="103" spans="1:9" ht="18" customHeight="1">
      <c r="A103" s="28"/>
      <c r="B103" s="28"/>
      <c r="C103" s="28"/>
      <c r="D103" s="28"/>
      <c r="E103" s="28"/>
      <c r="F103" s="28"/>
      <c r="G103" s="28"/>
      <c r="H103" s="28"/>
      <c r="I103" s="28"/>
    </row>
    <row r="104" spans="1:9" ht="18" customHeight="1">
      <c r="A104" s="25"/>
      <c r="B104" s="25"/>
      <c r="C104" s="25"/>
      <c r="D104" s="25"/>
      <c r="E104" s="25"/>
      <c r="F104" s="25"/>
      <c r="G104" s="25"/>
      <c r="H104" s="25"/>
      <c r="I104" s="25"/>
    </row>
    <row r="105" spans="1:9" ht="18" customHeight="1">
      <c r="A105" s="28"/>
      <c r="B105" s="28"/>
      <c r="C105" s="28"/>
      <c r="D105" s="28"/>
      <c r="E105" s="28"/>
      <c r="F105" s="28"/>
      <c r="G105" s="28"/>
      <c r="H105" s="28"/>
      <c r="I105" s="28"/>
    </row>
    <row r="106" spans="1:9" ht="18" customHeight="1">
      <c r="A106" s="25"/>
      <c r="B106" s="25"/>
      <c r="C106" s="25"/>
      <c r="D106" s="25"/>
      <c r="E106" s="25"/>
      <c r="F106" s="25"/>
      <c r="G106" s="25"/>
      <c r="H106" s="25"/>
      <c r="I106" s="25"/>
    </row>
    <row r="107" spans="1:9" ht="18" customHeight="1">
      <c r="A107" s="28"/>
      <c r="B107" s="28"/>
      <c r="C107" s="28"/>
      <c r="D107" s="28"/>
      <c r="E107" s="28"/>
      <c r="F107" s="28"/>
      <c r="G107" s="28"/>
      <c r="H107" s="28"/>
      <c r="I107" s="28"/>
    </row>
    <row r="108" spans="1:9" ht="18" customHeight="1">
      <c r="A108" s="25"/>
      <c r="B108" s="25"/>
      <c r="C108" s="25"/>
      <c r="D108" s="25"/>
      <c r="E108" s="25"/>
      <c r="F108" s="25"/>
      <c r="G108" s="25"/>
      <c r="H108" s="25"/>
      <c r="I108" s="25"/>
    </row>
    <row r="109" spans="1:9" ht="18" customHeight="1">
      <c r="A109" s="28"/>
      <c r="B109" s="28"/>
      <c r="C109" s="28"/>
      <c r="D109" s="28"/>
      <c r="E109" s="28"/>
      <c r="F109" s="28"/>
      <c r="G109" s="28"/>
      <c r="H109" s="28"/>
      <c r="I109" s="28"/>
    </row>
    <row r="110" spans="1:9" ht="18" customHeight="1">
      <c r="A110" s="25"/>
      <c r="B110" s="25"/>
      <c r="C110" s="25"/>
      <c r="D110" s="25"/>
      <c r="E110" s="25"/>
      <c r="F110" s="25"/>
      <c r="G110" s="25"/>
      <c r="H110" s="25"/>
      <c r="I110" s="25"/>
    </row>
    <row r="111" spans="1:9" ht="18" customHeight="1">
      <c r="A111" s="28"/>
      <c r="B111" s="28"/>
      <c r="C111" s="28"/>
      <c r="D111" s="28"/>
      <c r="E111" s="28"/>
      <c r="F111" s="28"/>
      <c r="G111" s="28"/>
      <c r="H111" s="28"/>
      <c r="I111" s="28"/>
    </row>
    <row r="112" spans="1:9" ht="18" customHeight="1">
      <c r="A112" s="25"/>
      <c r="B112" s="25"/>
      <c r="C112" s="25"/>
      <c r="D112" s="25"/>
      <c r="E112" s="25"/>
      <c r="F112" s="25"/>
      <c r="G112" s="25"/>
      <c r="H112" s="25"/>
      <c r="I112" s="25"/>
    </row>
    <row r="113" spans="1:9" ht="18" customHeight="1">
      <c r="A113" s="28"/>
      <c r="B113" s="28"/>
      <c r="C113" s="28"/>
      <c r="D113" s="28"/>
      <c r="E113" s="28"/>
      <c r="F113" s="28"/>
      <c r="G113" s="28"/>
      <c r="H113" s="28"/>
      <c r="I113" s="28"/>
    </row>
    <row r="114" spans="1:9" ht="18" customHeight="1">
      <c r="A114" s="25"/>
      <c r="B114" s="25"/>
      <c r="C114" s="25"/>
      <c r="D114" s="25"/>
      <c r="E114" s="25"/>
      <c r="F114" s="25"/>
      <c r="G114" s="25"/>
      <c r="H114" s="25"/>
      <c r="I114" s="25"/>
    </row>
    <row r="115" spans="1:9" ht="18" customHeight="1">
      <c r="A115" s="28"/>
      <c r="B115" s="28"/>
      <c r="C115" s="28"/>
      <c r="D115" s="28"/>
      <c r="E115" s="28"/>
      <c r="F115" s="28"/>
      <c r="G115" s="28"/>
      <c r="H115" s="28"/>
      <c r="I115" s="28"/>
    </row>
    <row r="116" spans="1:9" ht="18" customHeight="1">
      <c r="A116" s="25"/>
      <c r="B116" s="25"/>
      <c r="C116" s="25"/>
      <c r="D116" s="25"/>
      <c r="E116" s="25"/>
      <c r="F116" s="25"/>
      <c r="G116" s="25"/>
      <c r="H116" s="25"/>
      <c r="I116" s="25"/>
    </row>
    <row r="117" spans="1:9" ht="18" customHeight="1">
      <c r="A117" s="28"/>
      <c r="B117" s="28"/>
      <c r="C117" s="28"/>
      <c r="D117" s="28"/>
      <c r="E117" s="28"/>
      <c r="F117" s="28"/>
      <c r="G117" s="28"/>
      <c r="H117" s="28"/>
      <c r="I117" s="28"/>
    </row>
    <row r="118" spans="1:9" ht="18" customHeight="1">
      <c r="A118" s="25"/>
      <c r="B118" s="25"/>
      <c r="C118" s="25"/>
      <c r="D118" s="25"/>
      <c r="E118" s="25"/>
      <c r="F118" s="25"/>
      <c r="G118" s="25"/>
      <c r="H118" s="25"/>
      <c r="I118" s="25"/>
    </row>
    <row r="119" spans="1:9" ht="18" customHeight="1">
      <c r="A119" s="28"/>
      <c r="B119" s="28"/>
      <c r="C119" s="28"/>
      <c r="D119" s="28"/>
      <c r="E119" s="28"/>
      <c r="F119" s="28"/>
      <c r="G119" s="28"/>
      <c r="H119" s="28"/>
      <c r="I119" s="28"/>
    </row>
    <row r="120" spans="1:9" ht="18" customHeight="1">
      <c r="A120" s="25"/>
      <c r="B120" s="25"/>
      <c r="C120" s="25"/>
      <c r="D120" s="25"/>
      <c r="E120" s="25"/>
      <c r="F120" s="25"/>
      <c r="G120" s="25"/>
      <c r="H120" s="25"/>
      <c r="I120" s="25"/>
    </row>
    <row r="121" spans="1:9" ht="18" customHeight="1">
      <c r="A121" s="28"/>
      <c r="B121" s="28"/>
      <c r="C121" s="28"/>
      <c r="D121" s="28"/>
      <c r="E121" s="28"/>
      <c r="F121" s="28"/>
      <c r="G121" s="28"/>
      <c r="H121" s="28"/>
      <c r="I121" s="28"/>
    </row>
    <row r="122" spans="1:9" ht="18" customHeight="1">
      <c r="A122" s="25"/>
      <c r="B122" s="25"/>
      <c r="C122" s="25"/>
      <c r="D122" s="25"/>
      <c r="E122" s="25"/>
      <c r="F122" s="25"/>
      <c r="G122" s="25"/>
      <c r="H122" s="25"/>
      <c r="I122" s="25"/>
    </row>
    <row r="123" spans="1:9" ht="18" customHeight="1">
      <c r="A123" s="28"/>
      <c r="B123" s="28"/>
      <c r="C123" s="28"/>
      <c r="D123" s="28"/>
      <c r="E123" s="28"/>
      <c r="F123" s="28"/>
      <c r="G123" s="28"/>
      <c r="H123" s="28"/>
      <c r="I123" s="28"/>
    </row>
    <row r="124" spans="1:9" ht="18" customHeight="1">
      <c r="A124" s="25"/>
      <c r="B124" s="25"/>
      <c r="C124" s="25"/>
      <c r="D124" s="25"/>
      <c r="E124" s="25"/>
      <c r="F124" s="25"/>
      <c r="G124" s="25"/>
      <c r="H124" s="25"/>
      <c r="I124" s="25"/>
    </row>
    <row r="125" spans="1:9" ht="18" customHeight="1">
      <c r="A125" s="28"/>
      <c r="B125" s="28"/>
      <c r="C125" s="28"/>
      <c r="D125" s="28"/>
      <c r="E125" s="28"/>
      <c r="F125" s="28"/>
      <c r="G125" s="28"/>
      <c r="H125" s="28"/>
      <c r="I125" s="28"/>
    </row>
    <row r="126" spans="1:9" ht="18" customHeight="1">
      <c r="A126" s="25"/>
      <c r="B126" s="25"/>
      <c r="C126" s="25"/>
      <c r="D126" s="25"/>
      <c r="E126" s="25"/>
      <c r="F126" s="25"/>
      <c r="G126" s="25"/>
      <c r="H126" s="25"/>
      <c r="I126" s="25"/>
    </row>
    <row r="127" spans="1:9" ht="18" customHeight="1">
      <c r="A127" s="28"/>
      <c r="B127" s="28"/>
      <c r="C127" s="28"/>
      <c r="D127" s="28"/>
      <c r="E127" s="28"/>
      <c r="F127" s="28"/>
      <c r="G127" s="28"/>
      <c r="H127" s="28"/>
      <c r="I127" s="28"/>
    </row>
    <row r="128" spans="1:9" ht="18" customHeight="1">
      <c r="A128" s="25"/>
      <c r="B128" s="25"/>
      <c r="C128" s="25"/>
      <c r="D128" s="25"/>
      <c r="E128" s="25"/>
      <c r="F128" s="25"/>
      <c r="G128" s="25"/>
      <c r="H128" s="25"/>
      <c r="I128" s="25"/>
    </row>
    <row r="129" spans="1:9" ht="18" customHeight="1">
      <c r="A129" s="28"/>
      <c r="B129" s="28"/>
      <c r="C129" s="28"/>
      <c r="D129" s="28"/>
      <c r="E129" s="28"/>
      <c r="F129" s="28"/>
      <c r="G129" s="28"/>
      <c r="H129" s="28"/>
      <c r="I129" s="28"/>
    </row>
    <row r="130" spans="1:9" ht="18" customHeight="1">
      <c r="A130" s="25"/>
      <c r="B130" s="25"/>
      <c r="C130" s="25"/>
      <c r="D130" s="25"/>
      <c r="E130" s="25"/>
      <c r="F130" s="25"/>
      <c r="G130" s="25"/>
      <c r="H130" s="25"/>
      <c r="I130" s="25"/>
    </row>
    <row r="131" spans="1:9" ht="18" customHeight="1">
      <c r="A131" s="28"/>
      <c r="B131" s="28"/>
      <c r="C131" s="28"/>
      <c r="D131" s="28"/>
      <c r="E131" s="28"/>
      <c r="F131" s="28"/>
      <c r="G131" s="28"/>
      <c r="H131" s="28"/>
      <c r="I131" s="28"/>
    </row>
    <row r="132" spans="1:9" ht="18" customHeight="1">
      <c r="A132" s="25"/>
      <c r="B132" s="25"/>
      <c r="C132" s="25"/>
      <c r="D132" s="25"/>
      <c r="E132" s="25"/>
      <c r="F132" s="25"/>
      <c r="G132" s="25"/>
      <c r="H132" s="25"/>
      <c r="I132" s="25"/>
    </row>
    <row r="133" spans="1:9" ht="18" customHeight="1">
      <c r="A133" s="28"/>
      <c r="B133" s="28"/>
      <c r="C133" s="28"/>
      <c r="D133" s="28"/>
      <c r="E133" s="28"/>
      <c r="F133" s="28"/>
      <c r="G133" s="28"/>
      <c r="H133" s="28"/>
      <c r="I133" s="28"/>
    </row>
    <row r="134" spans="1:9" ht="18" customHeight="1">
      <c r="A134" s="25"/>
      <c r="B134" s="25"/>
      <c r="C134" s="25"/>
      <c r="D134" s="25"/>
      <c r="E134" s="25"/>
      <c r="F134" s="25"/>
      <c r="G134" s="25"/>
      <c r="H134" s="25"/>
      <c r="I134" s="25"/>
    </row>
    <row r="135" spans="1:9" ht="18" customHeight="1">
      <c r="A135" s="28"/>
      <c r="B135" s="28"/>
      <c r="C135" s="28"/>
      <c r="D135" s="28"/>
      <c r="E135" s="28"/>
      <c r="F135" s="28"/>
      <c r="G135" s="28"/>
      <c r="H135" s="28"/>
      <c r="I135" s="28"/>
    </row>
    <row r="136" spans="1:9" ht="18" customHeight="1">
      <c r="A136" s="25"/>
      <c r="B136" s="25"/>
      <c r="C136" s="25"/>
      <c r="D136" s="25"/>
      <c r="E136" s="25"/>
      <c r="F136" s="25"/>
      <c r="G136" s="25"/>
      <c r="H136" s="25"/>
      <c r="I136" s="25"/>
    </row>
    <row r="137" spans="1:9" ht="18" customHeight="1">
      <c r="A137" s="28"/>
      <c r="B137" s="28"/>
      <c r="C137" s="28"/>
      <c r="D137" s="28"/>
      <c r="E137" s="28"/>
      <c r="F137" s="28"/>
      <c r="G137" s="28"/>
      <c r="H137" s="28"/>
      <c r="I137" s="28"/>
    </row>
    <row r="138" spans="1:9" ht="18" customHeight="1">
      <c r="A138" s="25"/>
      <c r="B138" s="25"/>
      <c r="C138" s="25"/>
      <c r="D138" s="25"/>
      <c r="E138" s="25"/>
      <c r="F138" s="25"/>
      <c r="G138" s="25"/>
      <c r="H138" s="25"/>
      <c r="I138" s="25"/>
    </row>
    <row r="139" spans="1:9" ht="18" customHeight="1">
      <c r="A139" s="28"/>
      <c r="B139" s="28"/>
      <c r="C139" s="28"/>
      <c r="D139" s="28"/>
      <c r="E139" s="28"/>
      <c r="F139" s="28"/>
      <c r="G139" s="28"/>
      <c r="H139" s="28"/>
      <c r="I139" s="28"/>
    </row>
    <row r="140" spans="1:9" ht="18" customHeight="1">
      <c r="A140" s="25"/>
      <c r="B140" s="25"/>
      <c r="C140" s="25"/>
      <c r="D140" s="25"/>
      <c r="E140" s="25"/>
      <c r="F140" s="25"/>
      <c r="G140" s="25"/>
      <c r="H140" s="25"/>
      <c r="I140" s="25"/>
    </row>
    <row r="141" spans="1:9" ht="18" customHeight="1">
      <c r="A141" s="28"/>
      <c r="B141" s="28"/>
      <c r="C141" s="28"/>
      <c r="D141" s="28"/>
      <c r="E141" s="28"/>
      <c r="F141" s="28"/>
      <c r="G141" s="28"/>
      <c r="H141" s="28"/>
      <c r="I141" s="28"/>
    </row>
    <row r="142" spans="1:9" ht="18" customHeight="1">
      <c r="A142" s="25"/>
      <c r="B142" s="25"/>
      <c r="C142" s="25"/>
      <c r="D142" s="25"/>
      <c r="E142" s="25"/>
      <c r="F142" s="25"/>
      <c r="G142" s="25"/>
      <c r="H142" s="25"/>
      <c r="I142" s="25"/>
    </row>
    <row r="143" spans="1:9" ht="18" customHeight="1">
      <c r="A143" s="28"/>
      <c r="B143" s="28"/>
      <c r="C143" s="28"/>
      <c r="D143" s="28"/>
      <c r="E143" s="28"/>
      <c r="F143" s="28"/>
      <c r="G143" s="28"/>
      <c r="H143" s="28"/>
      <c r="I143" s="28"/>
    </row>
    <row r="144" spans="1:9" ht="18" customHeight="1">
      <c r="A144" s="25"/>
      <c r="B144" s="25"/>
      <c r="C144" s="25"/>
      <c r="D144" s="25"/>
      <c r="E144" s="25"/>
      <c r="F144" s="25"/>
      <c r="G144" s="25"/>
      <c r="H144" s="25"/>
      <c r="I144" s="25"/>
    </row>
    <row r="145" spans="1:9" ht="18" customHeight="1">
      <c r="A145" s="28"/>
      <c r="B145" s="28"/>
      <c r="C145" s="28"/>
      <c r="D145" s="28"/>
      <c r="E145" s="28"/>
      <c r="F145" s="28"/>
      <c r="G145" s="28"/>
      <c r="H145" s="28"/>
      <c r="I145" s="28"/>
    </row>
    <row r="146" spans="1:9" ht="18" customHeight="1">
      <c r="A146" s="25"/>
      <c r="B146" s="25"/>
      <c r="C146" s="25"/>
      <c r="D146" s="25"/>
      <c r="E146" s="25"/>
      <c r="F146" s="25"/>
      <c r="G146" s="25"/>
      <c r="H146" s="25"/>
      <c r="I146" s="25"/>
    </row>
    <row r="147" spans="1:9" ht="18" customHeight="1">
      <c r="A147" s="28"/>
      <c r="B147" s="28"/>
      <c r="C147" s="28"/>
      <c r="D147" s="28"/>
      <c r="E147" s="28"/>
      <c r="F147" s="28"/>
      <c r="G147" s="28"/>
      <c r="H147" s="28"/>
      <c r="I147" s="28"/>
    </row>
    <row r="148" spans="1:9" ht="18" customHeight="1">
      <c r="A148" s="25"/>
      <c r="B148" s="25"/>
      <c r="C148" s="25"/>
      <c r="D148" s="25"/>
      <c r="E148" s="25"/>
      <c r="F148" s="25"/>
      <c r="G148" s="25"/>
      <c r="H148" s="25"/>
      <c r="I148" s="25"/>
    </row>
    <row r="149" spans="1:9" ht="18" customHeight="1">
      <c r="A149" s="28"/>
      <c r="B149" s="28"/>
      <c r="C149" s="28"/>
      <c r="D149" s="28"/>
      <c r="E149" s="28"/>
      <c r="F149" s="28"/>
      <c r="G149" s="28"/>
      <c r="H149" s="28"/>
      <c r="I149" s="28"/>
    </row>
    <row r="150" spans="1:9" ht="18" customHeight="1">
      <c r="A150" s="25"/>
      <c r="B150" s="25"/>
      <c r="C150" s="25"/>
      <c r="D150" s="25"/>
      <c r="E150" s="25"/>
      <c r="F150" s="25"/>
      <c r="G150" s="25"/>
      <c r="H150" s="25"/>
      <c r="I150" s="25"/>
    </row>
  </sheetData>
  <mergeCells count="7">
    <mergeCell ref="A1:I1"/>
    <mergeCell ref="A2:C2"/>
    <mergeCell ref="D2:F2"/>
    <mergeCell ref="G2:I2"/>
    <mergeCell ref="A3:C3"/>
    <mergeCell ref="D3:F3"/>
    <mergeCell ref="G3:I3"/>
  </mergeCells>
  <conditionalFormatting sqref="G5:G150">
    <cfRule type="expression" dxfId="7" priority="2">
      <formula>G5="Recebido"</formula>
    </cfRule>
    <cfRule type="expression" dxfId="6" priority="3">
      <formula>AND(G5="A Receber",D5&lt;TODAY())</formula>
    </cfRule>
    <cfRule type="expression" dxfId="5" priority="4">
      <formula>AND(G5="A Receber",D5&gt;=TODAY())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5"/>
  <sheetViews>
    <sheetView showGridLines="0" zoomScaleNormal="100" workbookViewId="0">
      <pane ySplit="5" topLeftCell="A6" activePane="bottomLeft" state="frozen"/>
      <selection pane="bottomLeft"/>
    </sheetView>
  </sheetViews>
  <sheetFormatPr defaultColWidth="8.7109375" defaultRowHeight="15"/>
  <cols>
    <col min="1" max="1" width="3" customWidth="1"/>
    <col min="2" max="6" width="14" customWidth="1"/>
    <col min="7" max="7" width="3" customWidth="1"/>
    <col min="8" max="8" width="20" customWidth="1"/>
    <col min="9" max="9" width="16" customWidth="1"/>
  </cols>
  <sheetData>
    <row r="1" spans="1:9" ht="34.5" customHeight="1">
      <c r="A1" s="98" t="s">
        <v>139</v>
      </c>
      <c r="B1" s="98"/>
      <c r="C1" s="98"/>
      <c r="D1" s="98"/>
      <c r="E1" s="98"/>
      <c r="F1" s="98"/>
      <c r="G1" s="98"/>
      <c r="H1" s="98"/>
      <c r="I1" s="98"/>
    </row>
    <row r="2" spans="1:9" ht="21.75" customHeight="1"/>
    <row r="3" spans="1:9" ht="27.75" customHeight="1">
      <c r="B3" s="108" t="s">
        <v>140</v>
      </c>
      <c r="C3" s="108"/>
      <c r="D3" s="108"/>
      <c r="E3" s="40">
        <v>1500</v>
      </c>
      <c r="H3" s="109" t="s">
        <v>141</v>
      </c>
      <c r="I3" s="109"/>
    </row>
    <row r="4" spans="1:9" ht="24" customHeight="1">
      <c r="H4" s="41" t="s">
        <v>142</v>
      </c>
      <c r="I4" s="42">
        <f>E3</f>
        <v>1500</v>
      </c>
    </row>
    <row r="5" spans="1:9" ht="24" customHeight="1">
      <c r="A5" s="9" t="s">
        <v>55</v>
      </c>
      <c r="B5" s="10" t="s">
        <v>57</v>
      </c>
      <c r="C5" s="11" t="s">
        <v>143</v>
      </c>
      <c r="D5" s="12" t="s">
        <v>144</v>
      </c>
      <c r="E5" s="10" t="s">
        <v>145</v>
      </c>
      <c r="F5" s="9" t="s">
        <v>146</v>
      </c>
      <c r="H5" s="41" t="s">
        <v>147</v>
      </c>
      <c r="I5" s="42">
        <f ca="1">SUM(C6:C35)</f>
        <v>389.5</v>
      </c>
    </row>
    <row r="6" spans="1:9" ht="24" customHeight="1">
      <c r="A6" s="20">
        <v>1</v>
      </c>
      <c r="B6" s="38">
        <f ca="1">TODAY()</f>
        <v>46193</v>
      </c>
      <c r="C6" s="23">
        <f ca="1">SUMPRODUCT(('Contas a Receber'!D$5:D$150=B6)*('Contas a Receber'!G$5:G$150="A Receber")*('Contas a Receber'!E$5:E$150))+SUMPRODUCT(('Contas a Receber'!F$5:F$150=B6)*('Contas a Receber'!G$5:G$150="Recebido")*('Contas a Receber'!E$5:E$150))</f>
        <v>0</v>
      </c>
      <c r="D6" s="23">
        <f ca="1">SUMPRODUCT(('Contas a Pagar'!D$5:D$150=B6)*('Contas a Pagar'!G$5:G$150="Em Aberto")*('Contas a Pagar'!E$5:E$150))+SUMPRODUCT(('Contas a Pagar'!F$5:F$150=B6)*('Contas a Pagar'!G$5:G$150="Pago")*('Contas a Pagar'!E$5:E$150))</f>
        <v>0</v>
      </c>
      <c r="E6" s="43">
        <f ca="1">C6-D6</f>
        <v>0</v>
      </c>
      <c r="F6" s="44">
        <f ca="1">E3+E6</f>
        <v>1500</v>
      </c>
      <c r="H6" s="41" t="s">
        <v>148</v>
      </c>
      <c r="I6" s="42">
        <f ca="1">SUM(D6:D35)</f>
        <v>2237.0500000000002</v>
      </c>
    </row>
    <row r="7" spans="1:9" ht="24" customHeight="1">
      <c r="A7" s="14">
        <v>2</v>
      </c>
      <c r="B7" s="36">
        <f ca="1">B6+1</f>
        <v>46194</v>
      </c>
      <c r="C7" s="17">
        <f ca="1">SUMPRODUCT(('Contas a Receber'!D$5:D$150=B7)*('Contas a Receber'!G$5:G$150="A Receber")*('Contas a Receber'!E$5:E$150))+SUMPRODUCT(('Contas a Receber'!F$5:F$150=B7)*('Contas a Receber'!G$5:G$150="Recebido")*('Contas a Receber'!E$5:E$150))</f>
        <v>0</v>
      </c>
      <c r="D7" s="17">
        <f ca="1">SUMPRODUCT(('Contas a Pagar'!D$5:D$150=B7)*('Contas a Pagar'!G$5:G$150="Em Aberto")*('Contas a Pagar'!E$5:E$150))+SUMPRODUCT(('Contas a Pagar'!F$5:F$150=B7)*('Contas a Pagar'!G$5:G$150="Pago")*('Contas a Pagar'!E$5:E$150))</f>
        <v>87.05</v>
      </c>
      <c r="E7" s="45">
        <f ca="1">C7-D7</f>
        <v>-87.05</v>
      </c>
      <c r="F7" s="46">
        <f ca="1">F6+E7</f>
        <v>1412.95</v>
      </c>
      <c r="H7" s="41" t="s">
        <v>149</v>
      </c>
      <c r="I7" s="47">
        <f ca="1">F35</f>
        <v>-347.54999999999995</v>
      </c>
    </row>
    <row r="8" spans="1:9" ht="24" customHeight="1">
      <c r="A8" s="20">
        <v>3</v>
      </c>
      <c r="B8" s="38">
        <f ca="1">B7+1</f>
        <v>46195</v>
      </c>
      <c r="C8" s="23">
        <f ca="1">SUMPRODUCT(('Contas a Receber'!D$5:D$150=B8)*('Contas a Receber'!G$5:G$150="A Receber")*('Contas a Receber'!E$5:E$150))+SUMPRODUCT(('Contas a Receber'!F$5:F$150=B8)*('Contas a Receber'!G$5:G$150="Recebido")*('Contas a Receber'!E$5:E$150))</f>
        <v>0</v>
      </c>
      <c r="D8" s="23">
        <f ca="1">SUMPRODUCT(('Contas a Pagar'!D$5:D$150=B8)*('Contas a Pagar'!G$5:G$150="Em Aberto")*('Contas a Pagar'!E$5:E$150))+SUMPRODUCT(('Contas a Pagar'!F$5:F$150=B8)*('Contas a Pagar'!G$5:G$150="Pago")*('Contas a Pagar'!E$5:E$150))</f>
        <v>0</v>
      </c>
      <c r="E8" s="43">
        <f ca="1">C8-D8</f>
        <v>0</v>
      </c>
      <c r="F8" s="44">
        <f ca="1">F7+E8</f>
        <v>1412.95</v>
      </c>
      <c r="H8" s="41" t="s">
        <v>150</v>
      </c>
      <c r="I8" s="47">
        <f ca="1">F35-E3</f>
        <v>-1847.55</v>
      </c>
    </row>
    <row r="9" spans="1:9" ht="19.5" customHeight="1">
      <c r="A9" s="14">
        <v>4</v>
      </c>
      <c r="B9" s="36">
        <f ca="1">B8+1</f>
        <v>46196</v>
      </c>
      <c r="C9" s="17">
        <f ca="1">SUMPRODUCT(('Contas a Receber'!D$5:D$150=B9)*('Contas a Receber'!G$5:G$150="A Receber")*('Contas a Receber'!E$5:E$150))+SUMPRODUCT(('Contas a Receber'!F$5:F$150=B9)*('Contas a Receber'!G$5:G$150="Recebido")*('Contas a Receber'!E$5:E$150))</f>
        <v>0</v>
      </c>
      <c r="D9" s="17">
        <f ca="1">SUMPRODUCT(('Contas a Pagar'!D$5:D$150=B9)*('Contas a Pagar'!G$5:G$150="Em Aberto")*('Contas a Pagar'!E$5:E$150))+SUMPRODUCT(('Contas a Pagar'!F$5:F$150=B9)*('Contas a Pagar'!G$5:G$150="Pago")*('Contas a Pagar'!E$5:E$150))</f>
        <v>0</v>
      </c>
      <c r="E9" s="45">
        <f ca="1">C9-D9</f>
        <v>0</v>
      </c>
      <c r="F9" s="46">
        <f ca="1">F8+E9</f>
        <v>1412.95</v>
      </c>
    </row>
    <row r="10" spans="1:9" ht="19.5" customHeight="1">
      <c r="A10" s="20">
        <v>5</v>
      </c>
      <c r="B10" s="38">
        <f ca="1">B9+1</f>
        <v>46197</v>
      </c>
      <c r="C10" s="23">
        <f ca="1">SUMPRODUCT(('Contas a Receber'!D$5:D$150=B10)*('Contas a Receber'!G$5:G$150="A Receber")*('Contas a Receber'!E$5:E$150))+SUMPRODUCT(('Contas a Receber'!F$5:F$150=B10)*('Contas a Receber'!G$5:G$150="Recebido")*('Contas a Receber'!E$5:E$150))</f>
        <v>0</v>
      </c>
      <c r="D10" s="23">
        <f ca="1">SUMPRODUCT(('Contas a Pagar'!D$5:D$150=B10)*('Contas a Pagar'!G$5:G$150="Em Aberto")*('Contas a Pagar'!E$5:E$150))+SUMPRODUCT(('Contas a Pagar'!F$5:F$150=B10)*('Contas a Pagar'!G$5:G$150="Pago")*('Contas a Pagar'!E$5:E$150))</f>
        <v>0</v>
      </c>
      <c r="E10" s="43">
        <f ca="1">C10-D10</f>
        <v>0</v>
      </c>
      <c r="F10" s="44">
        <f ca="1">F9+E10</f>
        <v>1412.95</v>
      </c>
    </row>
    <row r="11" spans="1:9" ht="19.5" customHeight="1">
      <c r="A11" s="14">
        <v>6</v>
      </c>
      <c r="B11" s="36">
        <f ca="1">B10+1</f>
        <v>46198</v>
      </c>
      <c r="C11" s="17">
        <f ca="1">SUMPRODUCT(('Contas a Receber'!D$5:D$150=B11)*('Contas a Receber'!G$5:G$150="A Receber")*('Contas a Receber'!E$5:E$150))+SUMPRODUCT(('Contas a Receber'!F$5:F$150=B11)*('Contas a Receber'!G$5:G$150="Recebido")*('Contas a Receber'!E$5:E$150))</f>
        <v>0</v>
      </c>
      <c r="D11" s="17">
        <f ca="1">SUMPRODUCT(('Contas a Pagar'!D$5:D$150=B11)*('Contas a Pagar'!G$5:G$150="Em Aberto")*('Contas a Pagar'!E$5:E$150))+SUMPRODUCT(('Contas a Pagar'!F$5:F$150=B11)*('Contas a Pagar'!G$5:G$150="Pago")*('Contas a Pagar'!E$5:E$150))</f>
        <v>150</v>
      </c>
      <c r="E11" s="45">
        <f ca="1">C11-D11</f>
        <v>-150</v>
      </c>
      <c r="F11" s="46">
        <f ca="1">F10+E11</f>
        <v>1262.95</v>
      </c>
    </row>
    <row r="12" spans="1:9" ht="19.5" customHeight="1">
      <c r="A12" s="20">
        <v>7</v>
      </c>
      <c r="B12" s="38">
        <f ca="1">B11+1</f>
        <v>46199</v>
      </c>
      <c r="C12" s="23">
        <f ca="1">SUMPRODUCT(('Contas a Receber'!D$5:D$150=B12)*('Contas a Receber'!G$5:G$150="A Receber")*('Contas a Receber'!E$5:E$150))+SUMPRODUCT(('Contas a Receber'!F$5:F$150=B12)*('Contas a Receber'!G$5:G$150="Recebido")*('Contas a Receber'!E$5:E$150))</f>
        <v>0</v>
      </c>
      <c r="D12" s="23">
        <f ca="1">SUMPRODUCT(('Contas a Pagar'!D$5:D$150=B12)*('Contas a Pagar'!G$5:G$150="Em Aberto")*('Contas a Pagar'!E$5:E$150))+SUMPRODUCT(('Contas a Pagar'!F$5:F$150=B12)*('Contas a Pagar'!G$5:G$150="Pago")*('Contas a Pagar'!E$5:E$150))</f>
        <v>0</v>
      </c>
      <c r="E12" s="43">
        <f ca="1">C12-D12</f>
        <v>0</v>
      </c>
      <c r="F12" s="44">
        <f ca="1">F11+E12</f>
        <v>1262.95</v>
      </c>
    </row>
    <row r="13" spans="1:9" ht="19.5" customHeight="1">
      <c r="A13" s="14">
        <v>8</v>
      </c>
      <c r="B13" s="36">
        <f ca="1">B12+1</f>
        <v>46200</v>
      </c>
      <c r="C13" s="17">
        <f ca="1">SUMPRODUCT(('Contas a Receber'!D$5:D$150=B13)*('Contas a Receber'!G$5:G$150="A Receber")*('Contas a Receber'!E$5:E$150))+SUMPRODUCT(('Contas a Receber'!F$5:F$150=B13)*('Contas a Receber'!G$5:G$150="Recebido")*('Contas a Receber'!E$5:E$150))</f>
        <v>0</v>
      </c>
      <c r="D13" s="17">
        <f ca="1">SUMPRODUCT(('Contas a Pagar'!D$5:D$150=B13)*('Contas a Pagar'!G$5:G$150="Em Aberto")*('Contas a Pagar'!E$5:E$150))+SUMPRODUCT(('Contas a Pagar'!F$5:F$150=B13)*('Contas a Pagar'!G$5:G$150="Pago")*('Contas a Pagar'!E$5:E$150))</f>
        <v>0</v>
      </c>
      <c r="E13" s="45">
        <f ca="1">C13-D13</f>
        <v>0</v>
      </c>
      <c r="F13" s="46">
        <f ca="1">F12+E13</f>
        <v>1262.95</v>
      </c>
    </row>
    <row r="14" spans="1:9" ht="19.5" customHeight="1">
      <c r="A14" s="20">
        <v>9</v>
      </c>
      <c r="B14" s="38">
        <f ca="1">B13+1</f>
        <v>46201</v>
      </c>
      <c r="C14" s="23">
        <f ca="1">SUMPRODUCT(('Contas a Receber'!D$5:D$150=B14)*('Contas a Receber'!G$5:G$150="A Receber")*('Contas a Receber'!E$5:E$150))+SUMPRODUCT(('Contas a Receber'!F$5:F$150=B14)*('Contas a Receber'!G$5:G$150="Recebido")*('Contas a Receber'!E$5:E$150))</f>
        <v>0</v>
      </c>
      <c r="D14" s="23">
        <f ca="1">SUMPRODUCT(('Contas a Pagar'!D$5:D$150=B14)*('Contas a Pagar'!G$5:G$150="Em Aberto")*('Contas a Pagar'!E$5:E$150))+SUMPRODUCT(('Contas a Pagar'!F$5:F$150=B14)*('Contas a Pagar'!G$5:G$150="Pago")*('Contas a Pagar'!E$5:E$150))</f>
        <v>0</v>
      </c>
      <c r="E14" s="43">
        <f ca="1">C14-D14</f>
        <v>0</v>
      </c>
      <c r="F14" s="44">
        <f ca="1">F13+E14</f>
        <v>1262.95</v>
      </c>
    </row>
    <row r="15" spans="1:9" ht="19.5" customHeight="1">
      <c r="A15" s="14">
        <v>10</v>
      </c>
      <c r="B15" s="36">
        <f ca="1">B14+1</f>
        <v>46202</v>
      </c>
      <c r="C15" s="17">
        <f ca="1">SUMPRODUCT(('Contas a Receber'!D$5:D$150=B15)*('Contas a Receber'!G$5:G$150="A Receber")*('Contas a Receber'!E$5:E$150))+SUMPRODUCT(('Contas a Receber'!F$5:F$150=B15)*('Contas a Receber'!G$5:G$150="Recebido")*('Contas a Receber'!E$5:E$150))</f>
        <v>0</v>
      </c>
      <c r="D15" s="17">
        <f ca="1">SUMPRODUCT(('Contas a Pagar'!D$5:D$150=B15)*('Contas a Pagar'!G$5:G$150="Em Aberto")*('Contas a Pagar'!E$5:E$150))+SUMPRODUCT(('Contas a Pagar'!F$5:F$150=B15)*('Contas a Pagar'!G$5:G$150="Pago")*('Contas a Pagar'!E$5:E$150))</f>
        <v>0</v>
      </c>
      <c r="E15" s="45">
        <f ca="1">C15-D15</f>
        <v>0</v>
      </c>
      <c r="F15" s="46">
        <f ca="1">F14+E15</f>
        <v>1262.95</v>
      </c>
    </row>
    <row r="16" spans="1:9" ht="19.5" customHeight="1">
      <c r="A16" s="20">
        <v>11</v>
      </c>
      <c r="B16" s="38">
        <f ca="1">B15+1</f>
        <v>46203</v>
      </c>
      <c r="C16" s="23">
        <f ca="1">SUMPRODUCT(('Contas a Receber'!D$5:D$150=B16)*('Contas a Receber'!G$5:G$150="A Receber")*('Contas a Receber'!E$5:E$150))+SUMPRODUCT(('Contas a Receber'!F$5:F$150=B16)*('Contas a Receber'!G$5:G$150="Recebido")*('Contas a Receber'!E$5:E$150))</f>
        <v>0</v>
      </c>
      <c r="D16" s="23">
        <f ca="1">SUMPRODUCT(('Contas a Pagar'!D$5:D$150=B16)*('Contas a Pagar'!G$5:G$150="Em Aberto")*('Contas a Pagar'!E$5:E$150))+SUMPRODUCT(('Contas a Pagar'!F$5:F$150=B16)*('Contas a Pagar'!G$5:G$150="Pago")*('Contas a Pagar'!E$5:E$150))</f>
        <v>0</v>
      </c>
      <c r="E16" s="43">
        <f ca="1">C16-D16</f>
        <v>0</v>
      </c>
      <c r="F16" s="44">
        <f ca="1">F15+E16</f>
        <v>1262.95</v>
      </c>
    </row>
    <row r="17" spans="1:6" ht="19.5" customHeight="1">
      <c r="A17" s="14">
        <v>12</v>
      </c>
      <c r="B17" s="36">
        <f ca="1">B16+1</f>
        <v>46204</v>
      </c>
      <c r="C17" s="17">
        <f ca="1">SUMPRODUCT(('Contas a Receber'!D$5:D$150=B17)*('Contas a Receber'!G$5:G$150="A Receber")*('Contas a Receber'!E$5:E$150))+SUMPRODUCT(('Contas a Receber'!F$5:F$150=B17)*('Contas a Receber'!G$5:G$150="Recebido")*('Contas a Receber'!E$5:E$150))</f>
        <v>149.9</v>
      </c>
      <c r="D17" s="17">
        <f ca="1">SUMPRODUCT(('Contas a Pagar'!D$5:D$150=B17)*('Contas a Pagar'!G$5:G$150="Em Aberto")*('Contas a Pagar'!E$5:E$150))+SUMPRODUCT(('Contas a Pagar'!F$5:F$150=B17)*('Contas a Pagar'!G$5:G$150="Pago")*('Contas a Pagar'!E$5:E$150))</f>
        <v>800</v>
      </c>
      <c r="E17" s="45">
        <f ca="1">C17-D17</f>
        <v>-650.1</v>
      </c>
      <c r="F17" s="46">
        <f ca="1">F16+E17</f>
        <v>612.85</v>
      </c>
    </row>
    <row r="18" spans="1:6" ht="19.5" customHeight="1">
      <c r="A18" s="20">
        <v>13</v>
      </c>
      <c r="B18" s="38">
        <f ca="1">B17+1</f>
        <v>46205</v>
      </c>
      <c r="C18" s="23">
        <f ca="1">SUMPRODUCT(('Contas a Receber'!D$5:D$150=B18)*('Contas a Receber'!G$5:G$150="A Receber")*('Contas a Receber'!E$5:E$150))+SUMPRODUCT(('Contas a Receber'!F$5:F$150=B18)*('Contas a Receber'!G$5:G$150="Recebido")*('Contas a Receber'!E$5:E$150))</f>
        <v>0</v>
      </c>
      <c r="D18" s="23">
        <f ca="1">SUMPRODUCT(('Contas a Pagar'!D$5:D$150=B18)*('Contas a Pagar'!G$5:G$150="Em Aberto")*('Contas a Pagar'!E$5:E$150))+SUMPRODUCT(('Contas a Pagar'!F$5:F$150=B18)*('Contas a Pagar'!G$5:G$150="Pago")*('Contas a Pagar'!E$5:E$150))</f>
        <v>0</v>
      </c>
      <c r="E18" s="43">
        <f ca="1">C18-D18</f>
        <v>0</v>
      </c>
      <c r="F18" s="44">
        <f ca="1">F17+E18</f>
        <v>612.85</v>
      </c>
    </row>
    <row r="19" spans="1:6" ht="19.5" customHeight="1">
      <c r="A19" s="14">
        <v>14</v>
      </c>
      <c r="B19" s="36">
        <f ca="1">B18+1</f>
        <v>46206</v>
      </c>
      <c r="C19" s="17">
        <f ca="1">SUMPRODUCT(('Contas a Receber'!D$5:D$150=B19)*('Contas a Receber'!G$5:G$150="A Receber")*('Contas a Receber'!E$5:E$150))+SUMPRODUCT(('Contas a Receber'!F$5:F$150=B19)*('Contas a Receber'!G$5:G$150="Recebido")*('Contas a Receber'!E$5:E$150))</f>
        <v>0</v>
      </c>
      <c r="D19" s="17">
        <f ca="1">SUMPRODUCT(('Contas a Pagar'!D$5:D$150=B19)*('Contas a Pagar'!G$5:G$150="Em Aberto")*('Contas a Pagar'!E$5:E$150))+SUMPRODUCT(('Contas a Pagar'!F$5:F$150=B19)*('Contas a Pagar'!G$5:G$150="Pago")*('Contas a Pagar'!E$5:E$150))</f>
        <v>0</v>
      </c>
      <c r="E19" s="45">
        <f ca="1">C19-D19</f>
        <v>0</v>
      </c>
      <c r="F19" s="46">
        <f ca="1">F18+E19</f>
        <v>612.85</v>
      </c>
    </row>
    <row r="20" spans="1:6" ht="19.5" customHeight="1">
      <c r="A20" s="20">
        <v>15</v>
      </c>
      <c r="B20" s="38">
        <f ca="1">B19+1</f>
        <v>46207</v>
      </c>
      <c r="C20" s="23">
        <f ca="1">SUMPRODUCT(('Contas a Receber'!D$5:D$150=B20)*('Contas a Receber'!G$5:G$150="A Receber")*('Contas a Receber'!E$5:E$150))+SUMPRODUCT(('Contas a Receber'!F$5:F$150=B20)*('Contas a Receber'!G$5:G$150="Recebido")*('Contas a Receber'!E$5:E$150))</f>
        <v>0</v>
      </c>
      <c r="D20" s="23">
        <f ca="1">SUMPRODUCT(('Contas a Pagar'!D$5:D$150=B20)*('Contas a Pagar'!G$5:G$150="Em Aberto")*('Contas a Pagar'!E$5:E$150))+SUMPRODUCT(('Contas a Pagar'!F$5:F$150=B20)*('Contas a Pagar'!G$5:G$150="Pago")*('Contas a Pagar'!E$5:E$150))</f>
        <v>0</v>
      </c>
      <c r="E20" s="43">
        <f ca="1">C20-D20</f>
        <v>0</v>
      </c>
      <c r="F20" s="44">
        <f ca="1">F19+E20</f>
        <v>612.85</v>
      </c>
    </row>
    <row r="21" spans="1:6" ht="19.5" customHeight="1">
      <c r="A21" s="14">
        <v>16</v>
      </c>
      <c r="B21" s="36">
        <f ca="1">B20+1</f>
        <v>46208</v>
      </c>
      <c r="C21" s="17">
        <f ca="1">SUMPRODUCT(('Contas a Receber'!D$5:D$150=B21)*('Contas a Receber'!G$5:G$150="A Receber")*('Contas a Receber'!E$5:E$150))+SUMPRODUCT(('Contas a Receber'!F$5:F$150=B21)*('Contas a Receber'!G$5:G$150="Recebido")*('Contas a Receber'!E$5:E$150))</f>
        <v>0</v>
      </c>
      <c r="D21" s="17">
        <f ca="1">SUMPRODUCT(('Contas a Pagar'!D$5:D$150=B21)*('Contas a Pagar'!G$5:G$150="Em Aberto")*('Contas a Pagar'!E$5:E$150))+SUMPRODUCT(('Contas a Pagar'!F$5:F$150=B21)*('Contas a Pagar'!G$5:G$150="Pago")*('Contas a Pagar'!E$5:E$150))</f>
        <v>0</v>
      </c>
      <c r="E21" s="45">
        <f ca="1">C21-D21</f>
        <v>0</v>
      </c>
      <c r="F21" s="46">
        <f ca="1">F20+E21</f>
        <v>612.85</v>
      </c>
    </row>
    <row r="22" spans="1:6" ht="19.5" customHeight="1">
      <c r="A22" s="20">
        <v>17</v>
      </c>
      <c r="B22" s="38">
        <f ca="1">B21+1</f>
        <v>46209</v>
      </c>
      <c r="C22" s="23">
        <f ca="1">SUMPRODUCT(('Contas a Receber'!D$5:D$150=B22)*('Contas a Receber'!G$5:G$150="A Receber")*('Contas a Receber'!E$5:E$150))+SUMPRODUCT(('Contas a Receber'!F$5:F$150=B22)*('Contas a Receber'!G$5:G$150="Recebido")*('Contas a Receber'!E$5:E$150))</f>
        <v>0</v>
      </c>
      <c r="D22" s="23">
        <f ca="1">SUMPRODUCT(('Contas a Pagar'!D$5:D$150=B22)*('Contas a Pagar'!G$5:G$150="Em Aberto")*('Contas a Pagar'!E$5:E$150))+SUMPRODUCT(('Contas a Pagar'!F$5:F$150=B22)*('Contas a Pagar'!G$5:G$150="Pago")*('Contas a Pagar'!E$5:E$150))</f>
        <v>0</v>
      </c>
      <c r="E22" s="43">
        <f ca="1">C22-D22</f>
        <v>0</v>
      </c>
      <c r="F22" s="44">
        <f ca="1">F21+E22</f>
        <v>612.85</v>
      </c>
    </row>
    <row r="23" spans="1:6" ht="19.5" customHeight="1">
      <c r="A23" s="14">
        <v>18</v>
      </c>
      <c r="B23" s="36">
        <f ca="1">B22+1</f>
        <v>46210</v>
      </c>
      <c r="C23" s="17">
        <f ca="1">SUMPRODUCT(('Contas a Receber'!D$5:D$150=B23)*('Contas a Receber'!G$5:G$150="A Receber")*('Contas a Receber'!E$5:E$150))+SUMPRODUCT(('Contas a Receber'!F$5:F$150=B23)*('Contas a Receber'!G$5:G$150="Recebido")*('Contas a Receber'!E$5:E$150))</f>
        <v>0</v>
      </c>
      <c r="D23" s="17">
        <f ca="1">SUMPRODUCT(('Contas a Pagar'!D$5:D$150=B23)*('Contas a Pagar'!G$5:G$150="Em Aberto")*('Contas a Pagar'!E$5:E$150))+SUMPRODUCT(('Contas a Pagar'!F$5:F$150=B23)*('Contas a Pagar'!G$5:G$150="Pago")*('Contas a Pagar'!E$5:E$150))</f>
        <v>0</v>
      </c>
      <c r="E23" s="45">
        <f ca="1">C23-D23</f>
        <v>0</v>
      </c>
      <c r="F23" s="46">
        <f ca="1">F22+E23</f>
        <v>612.85</v>
      </c>
    </row>
    <row r="24" spans="1:6" ht="19.5" customHeight="1">
      <c r="A24" s="20">
        <v>19</v>
      </c>
      <c r="B24" s="38">
        <f ca="1">B23+1</f>
        <v>46211</v>
      </c>
      <c r="C24" s="23">
        <f ca="1">SUMPRODUCT(('Contas a Receber'!D$5:D$150=B24)*('Contas a Receber'!G$5:G$150="A Receber")*('Contas a Receber'!E$5:E$150))+SUMPRODUCT(('Contas a Receber'!F$5:F$150=B24)*('Contas a Receber'!G$5:G$150="Recebido")*('Contas a Receber'!E$5:E$150))</f>
        <v>0</v>
      </c>
      <c r="D24" s="23">
        <f ca="1">SUMPRODUCT(('Contas a Pagar'!D$5:D$150=B24)*('Contas a Pagar'!G$5:G$150="Em Aberto")*('Contas a Pagar'!E$5:E$150))+SUMPRODUCT(('Contas a Pagar'!F$5:F$150=B24)*('Contas a Pagar'!G$5:G$150="Pago")*('Contas a Pagar'!E$5:E$150))</f>
        <v>1200</v>
      </c>
      <c r="E24" s="43">
        <f ca="1">C24-D24</f>
        <v>-1200</v>
      </c>
      <c r="F24" s="44">
        <f ca="1">F23+E24</f>
        <v>-587.15</v>
      </c>
    </row>
    <row r="25" spans="1:6" ht="19.5" customHeight="1">
      <c r="A25" s="14">
        <v>20</v>
      </c>
      <c r="B25" s="36">
        <f ca="1">B24+1</f>
        <v>46212</v>
      </c>
      <c r="C25" s="17">
        <f ca="1">SUMPRODUCT(('Contas a Receber'!D$5:D$150=B25)*('Contas a Receber'!G$5:G$150="A Receber")*('Contas a Receber'!E$5:E$150))+SUMPRODUCT(('Contas a Receber'!F$5:F$150=B25)*('Contas a Receber'!G$5:G$150="Recebido")*('Contas a Receber'!E$5:E$150))</f>
        <v>0</v>
      </c>
      <c r="D25" s="17">
        <f ca="1">SUMPRODUCT(('Contas a Pagar'!D$5:D$150=B25)*('Contas a Pagar'!G$5:G$150="Em Aberto")*('Contas a Pagar'!E$5:E$150))+SUMPRODUCT(('Contas a Pagar'!F$5:F$150=B25)*('Contas a Pagar'!G$5:G$150="Pago")*('Contas a Pagar'!E$5:E$150))</f>
        <v>0</v>
      </c>
      <c r="E25" s="45">
        <f ca="1">C25-D25</f>
        <v>0</v>
      </c>
      <c r="F25" s="46">
        <f ca="1">F24+E25</f>
        <v>-587.15</v>
      </c>
    </row>
    <row r="26" spans="1:6" ht="19.5" customHeight="1">
      <c r="A26" s="20">
        <v>21</v>
      </c>
      <c r="B26" s="38">
        <f ca="1">B25+1</f>
        <v>46213</v>
      </c>
      <c r="C26" s="23">
        <f ca="1">SUMPRODUCT(('Contas a Receber'!D$5:D$150=B26)*('Contas a Receber'!G$5:G$150="A Receber")*('Contas a Receber'!E$5:E$150))+SUMPRODUCT(('Contas a Receber'!F$5:F$150=B26)*('Contas a Receber'!G$5:G$150="Recebido")*('Contas a Receber'!E$5:E$150))</f>
        <v>239.6</v>
      </c>
      <c r="D26" s="23">
        <f ca="1">SUMPRODUCT(('Contas a Pagar'!D$5:D$150=B26)*('Contas a Pagar'!G$5:G$150="Em Aberto")*('Contas a Pagar'!E$5:E$150))+SUMPRODUCT(('Contas a Pagar'!F$5:F$150=B26)*('Contas a Pagar'!G$5:G$150="Pago")*('Contas a Pagar'!E$5:E$150))</f>
        <v>0</v>
      </c>
      <c r="E26" s="43">
        <f ca="1">C26-D26</f>
        <v>239.6</v>
      </c>
      <c r="F26" s="44">
        <f ca="1">F25+E26</f>
        <v>-347.54999999999995</v>
      </c>
    </row>
    <row r="27" spans="1:6" ht="19.5" customHeight="1">
      <c r="A27" s="14">
        <v>22</v>
      </c>
      <c r="B27" s="36">
        <f ca="1">B26+1</f>
        <v>46214</v>
      </c>
      <c r="C27" s="17">
        <f ca="1">SUMPRODUCT(('Contas a Receber'!D$5:D$150=B27)*('Contas a Receber'!G$5:G$150="A Receber")*('Contas a Receber'!E$5:E$150))+SUMPRODUCT(('Contas a Receber'!F$5:F$150=B27)*('Contas a Receber'!G$5:G$150="Recebido")*('Contas a Receber'!E$5:E$150))</f>
        <v>0</v>
      </c>
      <c r="D27" s="17">
        <f ca="1">SUMPRODUCT(('Contas a Pagar'!D$5:D$150=B27)*('Contas a Pagar'!G$5:G$150="Em Aberto")*('Contas a Pagar'!E$5:E$150))+SUMPRODUCT(('Contas a Pagar'!F$5:F$150=B27)*('Contas a Pagar'!G$5:G$150="Pago")*('Contas a Pagar'!E$5:E$150))</f>
        <v>0</v>
      </c>
      <c r="E27" s="45">
        <f ca="1">C27-D27</f>
        <v>0</v>
      </c>
      <c r="F27" s="46">
        <f ca="1">F26+E27</f>
        <v>-347.54999999999995</v>
      </c>
    </row>
    <row r="28" spans="1:6" ht="19.5" customHeight="1">
      <c r="A28" s="20">
        <v>23</v>
      </c>
      <c r="B28" s="38">
        <f ca="1">B27+1</f>
        <v>46215</v>
      </c>
      <c r="C28" s="23">
        <f ca="1">SUMPRODUCT(('Contas a Receber'!D$5:D$150=B28)*('Contas a Receber'!G$5:G$150="A Receber")*('Contas a Receber'!E$5:E$150))+SUMPRODUCT(('Contas a Receber'!F$5:F$150=B28)*('Contas a Receber'!G$5:G$150="Recebido")*('Contas a Receber'!E$5:E$150))</f>
        <v>0</v>
      </c>
      <c r="D28" s="23">
        <f ca="1">SUMPRODUCT(('Contas a Pagar'!D$5:D$150=B28)*('Contas a Pagar'!G$5:G$150="Em Aberto")*('Contas a Pagar'!E$5:E$150))+SUMPRODUCT(('Contas a Pagar'!F$5:F$150=B28)*('Contas a Pagar'!G$5:G$150="Pago")*('Contas a Pagar'!E$5:E$150))</f>
        <v>0</v>
      </c>
      <c r="E28" s="43">
        <f ca="1">C28-D28</f>
        <v>0</v>
      </c>
      <c r="F28" s="44">
        <f ca="1">F27+E28</f>
        <v>-347.54999999999995</v>
      </c>
    </row>
    <row r="29" spans="1:6" ht="19.5" customHeight="1">
      <c r="A29" s="14">
        <v>24</v>
      </c>
      <c r="B29" s="36">
        <f ca="1">B28+1</f>
        <v>46216</v>
      </c>
      <c r="C29" s="17">
        <f ca="1">SUMPRODUCT(('Contas a Receber'!D$5:D$150=B29)*('Contas a Receber'!G$5:G$150="A Receber")*('Contas a Receber'!E$5:E$150))+SUMPRODUCT(('Contas a Receber'!F$5:F$150=B29)*('Contas a Receber'!G$5:G$150="Recebido")*('Contas a Receber'!E$5:E$150))</f>
        <v>0</v>
      </c>
      <c r="D29" s="17">
        <f ca="1">SUMPRODUCT(('Contas a Pagar'!D$5:D$150=B29)*('Contas a Pagar'!G$5:G$150="Em Aberto")*('Contas a Pagar'!E$5:E$150))+SUMPRODUCT(('Contas a Pagar'!F$5:F$150=B29)*('Contas a Pagar'!G$5:G$150="Pago")*('Contas a Pagar'!E$5:E$150))</f>
        <v>0</v>
      </c>
      <c r="E29" s="45">
        <f ca="1">C29-D29</f>
        <v>0</v>
      </c>
      <c r="F29" s="46">
        <f ca="1">F28+E29</f>
        <v>-347.54999999999995</v>
      </c>
    </row>
    <row r="30" spans="1:6" ht="19.5" customHeight="1">
      <c r="A30" s="20">
        <v>25</v>
      </c>
      <c r="B30" s="38">
        <f ca="1">B29+1</f>
        <v>46217</v>
      </c>
      <c r="C30" s="23">
        <f ca="1">SUMPRODUCT(('Contas a Receber'!D$5:D$150=B30)*('Contas a Receber'!G$5:G$150="A Receber")*('Contas a Receber'!E$5:E$150))+SUMPRODUCT(('Contas a Receber'!F$5:F$150=B30)*('Contas a Receber'!G$5:G$150="Recebido")*('Contas a Receber'!E$5:E$150))</f>
        <v>0</v>
      </c>
      <c r="D30" s="23">
        <f ca="1">SUMPRODUCT(('Contas a Pagar'!D$5:D$150=B30)*('Contas a Pagar'!G$5:G$150="Em Aberto")*('Contas a Pagar'!E$5:E$150))+SUMPRODUCT(('Contas a Pagar'!F$5:F$150=B30)*('Contas a Pagar'!G$5:G$150="Pago")*('Contas a Pagar'!E$5:E$150))</f>
        <v>0</v>
      </c>
      <c r="E30" s="43">
        <f ca="1">C30-D30</f>
        <v>0</v>
      </c>
      <c r="F30" s="44">
        <f ca="1">F29+E30</f>
        <v>-347.54999999999995</v>
      </c>
    </row>
    <row r="31" spans="1:6" ht="19.5" customHeight="1">
      <c r="A31" s="14">
        <v>26</v>
      </c>
      <c r="B31" s="36">
        <f ca="1">B30+1</f>
        <v>46218</v>
      </c>
      <c r="C31" s="17">
        <f ca="1">SUMPRODUCT(('Contas a Receber'!D$5:D$150=B31)*('Contas a Receber'!G$5:G$150="A Receber")*('Contas a Receber'!E$5:E$150))+SUMPRODUCT(('Contas a Receber'!F$5:F$150=B31)*('Contas a Receber'!G$5:G$150="Recebido")*('Contas a Receber'!E$5:E$150))</f>
        <v>0</v>
      </c>
      <c r="D31" s="17">
        <f ca="1">SUMPRODUCT(('Contas a Pagar'!D$5:D$150=B31)*('Contas a Pagar'!G$5:G$150="Em Aberto")*('Contas a Pagar'!E$5:E$150))+SUMPRODUCT(('Contas a Pagar'!F$5:F$150=B31)*('Contas a Pagar'!G$5:G$150="Pago")*('Contas a Pagar'!E$5:E$150))</f>
        <v>0</v>
      </c>
      <c r="E31" s="45">
        <f ca="1">C31-D31</f>
        <v>0</v>
      </c>
      <c r="F31" s="46">
        <f ca="1">F30+E31</f>
        <v>-347.54999999999995</v>
      </c>
    </row>
    <row r="32" spans="1:6" ht="19.5" customHeight="1">
      <c r="A32" s="20">
        <v>27</v>
      </c>
      <c r="B32" s="38">
        <f ca="1">B31+1</f>
        <v>46219</v>
      </c>
      <c r="C32" s="23">
        <f ca="1">SUMPRODUCT(('Contas a Receber'!D$5:D$150=B32)*('Contas a Receber'!G$5:G$150="A Receber")*('Contas a Receber'!E$5:E$150))+SUMPRODUCT(('Contas a Receber'!F$5:F$150=B32)*('Contas a Receber'!G$5:G$150="Recebido")*('Contas a Receber'!E$5:E$150))</f>
        <v>0</v>
      </c>
      <c r="D32" s="23">
        <f ca="1">SUMPRODUCT(('Contas a Pagar'!D$5:D$150=B32)*('Contas a Pagar'!G$5:G$150="Em Aberto")*('Contas a Pagar'!E$5:E$150))+SUMPRODUCT(('Contas a Pagar'!F$5:F$150=B32)*('Contas a Pagar'!G$5:G$150="Pago")*('Contas a Pagar'!E$5:E$150))</f>
        <v>0</v>
      </c>
      <c r="E32" s="43">
        <f ca="1">C32-D32</f>
        <v>0</v>
      </c>
      <c r="F32" s="44">
        <f ca="1">F31+E32</f>
        <v>-347.54999999999995</v>
      </c>
    </row>
    <row r="33" spans="1:6" ht="19.5" customHeight="1">
      <c r="A33" s="14">
        <v>28</v>
      </c>
      <c r="B33" s="36">
        <f ca="1">B32+1</f>
        <v>46220</v>
      </c>
      <c r="C33" s="17">
        <f ca="1">SUMPRODUCT(('Contas a Receber'!D$5:D$150=B33)*('Contas a Receber'!G$5:G$150="A Receber")*('Contas a Receber'!E$5:E$150))+SUMPRODUCT(('Contas a Receber'!F$5:F$150=B33)*('Contas a Receber'!G$5:G$150="Recebido")*('Contas a Receber'!E$5:E$150))</f>
        <v>0</v>
      </c>
      <c r="D33" s="17">
        <f ca="1">SUMPRODUCT(('Contas a Pagar'!D$5:D$150=B33)*('Contas a Pagar'!G$5:G$150="Em Aberto")*('Contas a Pagar'!E$5:E$150))+SUMPRODUCT(('Contas a Pagar'!F$5:F$150=B33)*('Contas a Pagar'!G$5:G$150="Pago")*('Contas a Pagar'!E$5:E$150))</f>
        <v>0</v>
      </c>
      <c r="E33" s="45">
        <f ca="1">C33-D33</f>
        <v>0</v>
      </c>
      <c r="F33" s="46">
        <f ca="1">F32+E33</f>
        <v>-347.54999999999995</v>
      </c>
    </row>
    <row r="34" spans="1:6" ht="19.5" customHeight="1">
      <c r="A34" s="20">
        <v>29</v>
      </c>
      <c r="B34" s="38">
        <f ca="1">B33+1</f>
        <v>46221</v>
      </c>
      <c r="C34" s="23">
        <f ca="1">SUMPRODUCT(('Contas a Receber'!D$5:D$150=B34)*('Contas a Receber'!G$5:G$150="A Receber")*('Contas a Receber'!E$5:E$150))+SUMPRODUCT(('Contas a Receber'!F$5:F$150=B34)*('Contas a Receber'!G$5:G$150="Recebido")*('Contas a Receber'!E$5:E$150))</f>
        <v>0</v>
      </c>
      <c r="D34" s="23">
        <f ca="1">SUMPRODUCT(('Contas a Pagar'!D$5:D$150=B34)*('Contas a Pagar'!G$5:G$150="Em Aberto")*('Contas a Pagar'!E$5:E$150))+SUMPRODUCT(('Contas a Pagar'!F$5:F$150=B34)*('Contas a Pagar'!G$5:G$150="Pago")*('Contas a Pagar'!E$5:E$150))</f>
        <v>0</v>
      </c>
      <c r="E34" s="43">
        <f ca="1">C34-D34</f>
        <v>0</v>
      </c>
      <c r="F34" s="44">
        <f ca="1">F33+E34</f>
        <v>-347.54999999999995</v>
      </c>
    </row>
    <row r="35" spans="1:6" ht="19.5" customHeight="1">
      <c r="A35" s="14">
        <v>30</v>
      </c>
      <c r="B35" s="36">
        <f ca="1">B34+1</f>
        <v>46222</v>
      </c>
      <c r="C35" s="17">
        <f ca="1">SUMPRODUCT(('Contas a Receber'!D$5:D$150=B35)*('Contas a Receber'!G$5:G$150="A Receber")*('Contas a Receber'!E$5:E$150))+SUMPRODUCT(('Contas a Receber'!F$5:F$150=B35)*('Contas a Receber'!G$5:G$150="Recebido")*('Contas a Receber'!E$5:E$150))</f>
        <v>0</v>
      </c>
      <c r="D35" s="17">
        <f ca="1">SUMPRODUCT(('Contas a Pagar'!D$5:D$150=B35)*('Contas a Pagar'!G$5:G$150="Em Aberto")*('Contas a Pagar'!E$5:E$150))+SUMPRODUCT(('Contas a Pagar'!F$5:F$150=B35)*('Contas a Pagar'!G$5:G$150="Pago")*('Contas a Pagar'!E$5:E$150))</f>
        <v>0</v>
      </c>
      <c r="E35" s="45">
        <f ca="1">C35-D35</f>
        <v>0</v>
      </c>
      <c r="F35" s="46">
        <f ca="1">F34+E35</f>
        <v>-347.54999999999995</v>
      </c>
    </row>
  </sheetData>
  <mergeCells count="3">
    <mergeCell ref="A1:I1"/>
    <mergeCell ref="B3:D3"/>
    <mergeCell ref="H3:I3"/>
  </mergeCells>
  <conditionalFormatting sqref="F6:F35">
    <cfRule type="cellIs" dxfId="4" priority="2" operator="lessThan">
      <formula>0</formula>
    </cfRule>
    <cfRule type="cellIs" dxfId="3" priority="3" operator="greaterThan">
      <formula>0</formula>
    </cfRule>
  </conditionalFormatting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6"/>
  <sheetViews>
    <sheetView showGridLines="0" zoomScaleNormal="100" workbookViewId="0"/>
  </sheetViews>
  <sheetFormatPr defaultColWidth="8.7109375" defaultRowHeight="15"/>
  <cols>
    <col min="1" max="1" width="3" customWidth="1"/>
    <col min="2" max="2" width="28" customWidth="1"/>
    <col min="3" max="6" width="16" customWidth="1"/>
    <col min="7" max="7" width="3" customWidth="1"/>
    <col min="8" max="8" width="22" customWidth="1"/>
    <col min="9" max="9" width="16" customWidth="1"/>
  </cols>
  <sheetData>
    <row r="1" spans="1:9" ht="34.5" customHeight="1">
      <c r="A1" s="129" t="s">
        <v>151</v>
      </c>
      <c r="B1" s="129"/>
      <c r="C1" s="129"/>
      <c r="D1" s="129"/>
      <c r="E1" s="129"/>
      <c r="F1" s="129"/>
      <c r="G1" s="129"/>
      <c r="H1" s="129"/>
      <c r="I1" s="129"/>
    </row>
    <row r="3" spans="1:9" ht="27.75" customHeight="1">
      <c r="B3" s="48" t="s">
        <v>152</v>
      </c>
      <c r="C3" s="130">
        <v>46174</v>
      </c>
      <c r="D3" s="130"/>
      <c r="E3" s="130"/>
      <c r="F3" s="49" t="s">
        <v>153</v>
      </c>
    </row>
    <row r="5" spans="1:9" ht="25.5" customHeight="1">
      <c r="B5" s="131" t="s">
        <v>154</v>
      </c>
      <c r="C5" s="131"/>
      <c r="D5" s="131"/>
      <c r="E5" s="131"/>
      <c r="F5" s="131"/>
    </row>
    <row r="6" spans="1:9" ht="21.75" customHeight="1">
      <c r="B6" s="115" t="s">
        <v>155</v>
      </c>
      <c r="C6" s="115"/>
      <c r="D6" s="116">
        <f>SUMIFS(Vendas!I$5:I$300,Vendas!C$5:C$300,"&gt;="&amp;DATE(YEAR(C3),MONTH(C3),1),Vendas!C$5:C$300,"&lt;="&amp;DATE(YEAR(C3),MONTH(C3)+1,0))</f>
        <v>584.6</v>
      </c>
      <c r="E6" s="116"/>
      <c r="F6" s="116"/>
    </row>
    <row r="7" spans="1:9" ht="21.75" customHeight="1">
      <c r="B7" s="125" t="s">
        <v>156</v>
      </c>
      <c r="C7" s="125"/>
      <c r="D7" s="116">
        <v>0</v>
      </c>
      <c r="E7" s="116"/>
      <c r="F7" s="116"/>
    </row>
    <row r="8" spans="1:9" ht="21.75" customHeight="1">
      <c r="B8" s="126" t="s">
        <v>157</v>
      </c>
      <c r="C8" s="126"/>
      <c r="D8" s="127">
        <f>D6-D7</f>
        <v>584.6</v>
      </c>
      <c r="E8" s="127"/>
      <c r="F8" s="127"/>
    </row>
    <row r="9" spans="1:9" ht="7.5" customHeight="1"/>
    <row r="10" spans="1:9" ht="25.5" customHeight="1">
      <c r="B10" s="128" t="s">
        <v>158</v>
      </c>
      <c r="C10" s="128"/>
      <c r="D10" s="128"/>
      <c r="E10" s="128"/>
      <c r="F10" s="128"/>
    </row>
    <row r="11" spans="1:9" ht="21.75" customHeight="1">
      <c r="B11" s="115" t="s">
        <v>159</v>
      </c>
      <c r="C11" s="115"/>
      <c r="D11" s="116">
        <f>SUMIFS(Vendas!J$5:J$300,Vendas!C$5:C$300,"&gt;="&amp;DATE(YEAR(C3),MONTH(C3),1),Vendas!C$5:C$300,"&lt;="&amp;DATE(YEAR(C3),MONTH(C3)+1,0))</f>
        <v>281</v>
      </c>
      <c r="E11" s="116"/>
      <c r="F11" s="116"/>
    </row>
    <row r="12" spans="1:9" ht="21.75" customHeight="1">
      <c r="B12" s="123" t="s">
        <v>160</v>
      </c>
      <c r="C12" s="123"/>
      <c r="D12" s="76">
        <f>D11</f>
        <v>281</v>
      </c>
      <c r="E12" s="76"/>
      <c r="F12" s="76"/>
    </row>
    <row r="13" spans="1:9" ht="7.5" customHeight="1"/>
    <row r="14" spans="1:9" ht="25.5" customHeight="1">
      <c r="B14" s="124" t="s">
        <v>161</v>
      </c>
      <c r="C14" s="124"/>
      <c r="D14" s="124"/>
      <c r="E14" s="124"/>
      <c r="F14" s="124"/>
    </row>
    <row r="15" spans="1:9" ht="21.75" customHeight="1">
      <c r="B15" s="120" t="s">
        <v>162</v>
      </c>
      <c r="C15" s="120"/>
      <c r="D15" s="121">
        <f>D8-D12</f>
        <v>303.60000000000002</v>
      </c>
      <c r="E15" s="121"/>
      <c r="F15" s="121"/>
    </row>
    <row r="16" spans="1:9" ht="21.75" customHeight="1">
      <c r="B16" s="110" t="s">
        <v>163</v>
      </c>
      <c r="C16" s="110"/>
      <c r="D16" s="114">
        <f>IF(D8&gt;0,D15/D8,"")</f>
        <v>0.51932945603831682</v>
      </c>
      <c r="E16" s="114"/>
      <c r="F16" s="114"/>
    </row>
    <row r="17" spans="2:6" ht="7.5" customHeight="1"/>
    <row r="18" spans="2:6" ht="25.5" customHeight="1">
      <c r="B18" s="122" t="s">
        <v>164</v>
      </c>
      <c r="C18" s="122"/>
      <c r="D18" s="122"/>
      <c r="E18" s="122"/>
      <c r="F18" s="122"/>
    </row>
    <row r="19" spans="2:6" ht="21.75" customHeight="1">
      <c r="B19" s="115" t="s">
        <v>165</v>
      </c>
      <c r="C19" s="115"/>
      <c r="D19" s="116">
        <f>SUMPRODUCT(('Contas a Pagar'!G$5:G$150="Pago")*('Contas a Pagar'!F$5:F$150&gt;=DATE(YEAR(C3),MONTH(C3),1))*('Contas a Pagar'!F$5:F$150&lt;=DATE(YEAR(C3),MONTH(C3)+1,0))*('Contas a Pagar'!E$5:E$150))</f>
        <v>279.89999999999998</v>
      </c>
      <c r="E19" s="116"/>
      <c r="F19" s="116"/>
    </row>
    <row r="20" spans="2:6" ht="21.75" customHeight="1">
      <c r="B20" s="117" t="s">
        <v>166</v>
      </c>
      <c r="C20" s="117"/>
      <c r="D20" s="116">
        <f>'MEI e Impostos'!C11</f>
        <v>76.900000000000006</v>
      </c>
      <c r="E20" s="116"/>
      <c r="F20" s="116"/>
    </row>
    <row r="21" spans="2:6" ht="21.75" customHeight="1">
      <c r="B21" s="118" t="s">
        <v>167</v>
      </c>
      <c r="C21" s="118"/>
      <c r="D21" s="119">
        <f>D19+D20</f>
        <v>356.79999999999995</v>
      </c>
      <c r="E21" s="119"/>
      <c r="F21" s="119"/>
    </row>
    <row r="22" spans="2:6" ht="7.5" customHeight="1"/>
    <row r="23" spans="2:6" ht="25.5" customHeight="1">
      <c r="B23" s="74" t="s">
        <v>168</v>
      </c>
      <c r="C23" s="74"/>
      <c r="D23" s="74"/>
      <c r="E23" s="74"/>
      <c r="F23" s="74"/>
    </row>
    <row r="24" spans="2:6" ht="21.75" customHeight="1">
      <c r="B24" s="112" t="s">
        <v>169</v>
      </c>
      <c r="C24" s="112"/>
      <c r="D24" s="113">
        <f>D15-D21</f>
        <v>-53.199999999999932</v>
      </c>
      <c r="E24" s="113"/>
      <c r="F24" s="113"/>
    </row>
    <row r="25" spans="2:6" ht="21.75" customHeight="1">
      <c r="B25" s="110" t="s">
        <v>170</v>
      </c>
      <c r="C25" s="110"/>
      <c r="D25" s="114">
        <f>IF(D8&gt;0,D24/D8,"")</f>
        <v>-9.1002394799863037E-2</v>
      </c>
      <c r="E25" s="114"/>
      <c r="F25" s="114"/>
    </row>
    <row r="26" spans="2:6" ht="21.75" customHeight="1">
      <c r="B26" s="110" t="s">
        <v>171</v>
      </c>
      <c r="C26" s="110"/>
      <c r="D26" s="111" t="str">
        <f>IF(D24&gt;0,"✅ Lucro no mês",IF(D24=0,"⚠️ Empate (break-even)","❌ Prejuízo no mês"))</f>
        <v>❌ Prejuízo no mês</v>
      </c>
      <c r="E26" s="111"/>
      <c r="F26" s="111"/>
    </row>
  </sheetData>
  <mergeCells count="33">
    <mergeCell ref="A1:I1"/>
    <mergeCell ref="C3:E3"/>
    <mergeCell ref="B5:F5"/>
    <mergeCell ref="B6:C6"/>
    <mergeCell ref="D6:F6"/>
    <mergeCell ref="B7:C7"/>
    <mergeCell ref="D7:F7"/>
    <mergeCell ref="B8:C8"/>
    <mergeCell ref="D8:F8"/>
    <mergeCell ref="B10:F10"/>
    <mergeCell ref="B11:C11"/>
    <mergeCell ref="D11:F11"/>
    <mergeCell ref="B12:C12"/>
    <mergeCell ref="D12:F12"/>
    <mergeCell ref="B14:F14"/>
    <mergeCell ref="B15:C15"/>
    <mergeCell ref="D15:F15"/>
    <mergeCell ref="B16:C16"/>
    <mergeCell ref="D16:F16"/>
    <mergeCell ref="B18:F18"/>
    <mergeCell ref="B19:C19"/>
    <mergeCell ref="D19:F19"/>
    <mergeCell ref="B20:C20"/>
    <mergeCell ref="D20:F20"/>
    <mergeCell ref="B21:C21"/>
    <mergeCell ref="D21:F21"/>
    <mergeCell ref="B26:C26"/>
    <mergeCell ref="D26:F26"/>
    <mergeCell ref="B23:F23"/>
    <mergeCell ref="B24:C24"/>
    <mergeCell ref="D24:F24"/>
    <mergeCell ref="B25:C25"/>
    <mergeCell ref="D25:F25"/>
  </mergeCells>
  <pageMargins left="0.75" right="0.75" top="1" bottom="1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7"/>
  <sheetViews>
    <sheetView showGridLines="0" zoomScaleNormal="100" workbookViewId="0"/>
  </sheetViews>
  <sheetFormatPr defaultColWidth="8.7109375" defaultRowHeight="15"/>
  <cols>
    <col min="1" max="1" width="3" customWidth="1"/>
    <col min="2" max="2" width="24" customWidth="1"/>
    <col min="3" max="3" width="16" customWidth="1"/>
    <col min="4" max="6" width="14" customWidth="1"/>
    <col min="7" max="7" width="3" customWidth="1"/>
    <col min="8" max="8" width="20" customWidth="1"/>
    <col min="9" max="9" width="14" customWidth="1"/>
  </cols>
  <sheetData>
    <row r="1" spans="1:9" ht="34.5" customHeight="1">
      <c r="A1" s="132" t="s">
        <v>172</v>
      </c>
      <c r="B1" s="132"/>
      <c r="C1" s="132"/>
      <c r="D1" s="132"/>
      <c r="E1" s="132"/>
      <c r="F1" s="132"/>
      <c r="G1" s="132"/>
      <c r="H1" s="132"/>
      <c r="I1" s="132"/>
    </row>
    <row r="3" spans="1:9" ht="27.75" customHeight="1">
      <c r="B3" s="131" t="s">
        <v>173</v>
      </c>
      <c r="C3" s="131"/>
      <c r="D3" s="131"/>
      <c r="E3" s="131"/>
      <c r="F3" s="131"/>
    </row>
    <row r="4" spans="1:9" ht="21.75" customHeight="1">
      <c r="B4" s="50" t="s">
        <v>174</v>
      </c>
      <c r="C4" s="50" t="s">
        <v>175</v>
      </c>
      <c r="D4" s="50" t="s">
        <v>176</v>
      </c>
      <c r="E4" s="50" t="s">
        <v>177</v>
      </c>
      <c r="F4" s="50" t="s">
        <v>178</v>
      </c>
    </row>
    <row r="5" spans="1:9" ht="19.5" customHeight="1">
      <c r="B5" s="16" t="s">
        <v>179</v>
      </c>
      <c r="C5" s="17">
        <v>75.900000000000006</v>
      </c>
      <c r="D5" s="17">
        <v>1</v>
      </c>
      <c r="E5" s="17">
        <v>0</v>
      </c>
      <c r="F5" s="17">
        <v>76.900000000000006</v>
      </c>
    </row>
    <row r="6" spans="1:9" ht="19.5" customHeight="1">
      <c r="B6" s="22" t="s">
        <v>115</v>
      </c>
      <c r="C6" s="23">
        <v>75.900000000000006</v>
      </c>
      <c r="D6" s="23">
        <v>0</v>
      </c>
      <c r="E6" s="23">
        <v>5</v>
      </c>
      <c r="F6" s="23">
        <v>80.900000000000006</v>
      </c>
    </row>
    <row r="7" spans="1:9" ht="19.5" customHeight="1">
      <c r="B7" s="16" t="s">
        <v>180</v>
      </c>
      <c r="C7" s="17">
        <v>75.900000000000006</v>
      </c>
      <c r="D7" s="17">
        <v>1</v>
      </c>
      <c r="E7" s="17">
        <v>5</v>
      </c>
      <c r="F7" s="17">
        <v>81.900000000000006</v>
      </c>
    </row>
    <row r="9" spans="1:9" ht="27.75" customHeight="1">
      <c r="B9" s="133" t="s">
        <v>181</v>
      </c>
      <c r="C9" s="133"/>
      <c r="D9" s="133"/>
      <c r="E9" s="133"/>
      <c r="F9" s="133"/>
    </row>
    <row r="10" spans="1:9" ht="21.75" customHeight="1">
      <c r="B10" s="51" t="s">
        <v>182</v>
      </c>
      <c r="C10" s="52" t="s">
        <v>179</v>
      </c>
      <c r="D10" s="49" t="s">
        <v>183</v>
      </c>
    </row>
    <row r="11" spans="1:9" ht="21.75" customHeight="1">
      <c r="B11" s="51" t="s">
        <v>184</v>
      </c>
      <c r="C11" s="53">
        <f>IFERROR(VLOOKUP(C10,'MEI e Impostos'!B5:F7,5,0),76.9)</f>
        <v>76.900000000000006</v>
      </c>
      <c r="D11" s="49" t="s">
        <v>185</v>
      </c>
    </row>
    <row r="12" spans="1:9" ht="21.75" customHeight="1">
      <c r="B12" s="51" t="s">
        <v>186</v>
      </c>
      <c r="C12" s="52">
        <v>20</v>
      </c>
      <c r="D12" s="49" t="s">
        <v>187</v>
      </c>
    </row>
    <row r="13" spans="1:9" ht="21.75" customHeight="1">
      <c r="B13" s="51" t="s">
        <v>188</v>
      </c>
      <c r="C13" s="53">
        <v>81000</v>
      </c>
      <c r="D13" s="49" t="s">
        <v>189</v>
      </c>
    </row>
    <row r="15" spans="1:9" ht="27.75" customHeight="1">
      <c r="B15" s="124" t="s">
        <v>190</v>
      </c>
      <c r="C15" s="124"/>
      <c r="D15" s="124"/>
      <c r="E15" s="124"/>
      <c r="F15" s="124"/>
    </row>
    <row r="16" spans="1:9" ht="21.75" customHeight="1">
      <c r="B16" s="63" t="s">
        <v>191</v>
      </c>
      <c r="C16" s="54">
        <f>SUM(Vendas!I$5:I$300)</f>
        <v>584.6</v>
      </c>
    </row>
    <row r="17" spans="2:6" ht="21.75" customHeight="1">
      <c r="B17" s="55" t="s">
        <v>192</v>
      </c>
      <c r="C17" s="56">
        <f>C13</f>
        <v>81000</v>
      </c>
    </row>
    <row r="18" spans="2:6" ht="21.75" customHeight="1">
      <c r="B18" s="63" t="s">
        <v>193</v>
      </c>
      <c r="C18" s="57">
        <f>IF(C13&gt;0,C16/C13,0)</f>
        <v>7.2172839506172842E-3</v>
      </c>
    </row>
    <row r="19" spans="2:6" ht="21.75" customHeight="1">
      <c r="B19" s="58" t="s">
        <v>194</v>
      </c>
      <c r="C19" s="47">
        <f>C13-C16</f>
        <v>80415.399999999994</v>
      </c>
    </row>
    <row r="20" spans="2:6" ht="21.75" customHeight="1">
      <c r="B20" s="63" t="s">
        <v>195</v>
      </c>
      <c r="C20" s="54">
        <f>IF(COUNTA(Vendas!C$5:C$300)&gt;0,SUM(Vendas!I$5:I$300)/MAX(MONTH(Vendas!C$5:C$300))*12,0)</f>
        <v>7015.2000000000007</v>
      </c>
    </row>
    <row r="22" spans="2:6" ht="34.5" customHeight="1">
      <c r="B22" s="134" t="str">
        <f>IF(C18&gt;=0.9,"🚨 ATENÇÃO: Faturamento acima de 90% do limite! Consulte um contador.",IF(C18&gt;=0.75,"⚠️ Aviso: Já utilizou mais de 75% do limite anual. Fique atento!","✅ Faturamento dentro do limite MEI. Continue assim!"))</f>
        <v>✅ Faturamento dentro do limite MEI. Continue assim!</v>
      </c>
      <c r="C22" s="134"/>
      <c r="D22" s="134"/>
      <c r="E22" s="134"/>
      <c r="F22" s="134"/>
    </row>
    <row r="24" spans="2:6" ht="27.75" customHeight="1">
      <c r="B24" s="74" t="s">
        <v>196</v>
      </c>
      <c r="C24" s="74"/>
      <c r="D24" s="74"/>
      <c r="E24" s="74"/>
      <c r="F24" s="74"/>
    </row>
    <row r="25" spans="2:6" ht="21.75" customHeight="1">
      <c r="B25" s="59" t="s">
        <v>197</v>
      </c>
      <c r="C25" s="59" t="s">
        <v>198</v>
      </c>
      <c r="D25" s="59" t="s">
        <v>100</v>
      </c>
      <c r="E25" s="59" t="s">
        <v>89</v>
      </c>
      <c r="F25" s="59" t="s">
        <v>102</v>
      </c>
    </row>
    <row r="26" spans="2:6" ht="19.5" customHeight="1">
      <c r="B26" s="60">
        <v>45839</v>
      </c>
      <c r="C26" s="23">
        <f>C11</f>
        <v>76.900000000000006</v>
      </c>
      <c r="D26" s="38"/>
      <c r="E26" s="39" t="s">
        <v>109</v>
      </c>
      <c r="F26" s="25"/>
    </row>
    <row r="27" spans="2:6" ht="19.5" customHeight="1">
      <c r="B27" s="61">
        <v>45870</v>
      </c>
      <c r="C27" s="17">
        <f>C11</f>
        <v>76.900000000000006</v>
      </c>
      <c r="D27" s="36"/>
      <c r="E27" s="37" t="s">
        <v>109</v>
      </c>
      <c r="F27" s="28"/>
    </row>
    <row r="28" spans="2:6" ht="19.5" customHeight="1">
      <c r="B28" s="60">
        <v>45901</v>
      </c>
      <c r="C28" s="23">
        <f>C11</f>
        <v>76.900000000000006</v>
      </c>
      <c r="D28" s="38"/>
      <c r="E28" s="39" t="s">
        <v>109</v>
      </c>
      <c r="F28" s="25"/>
    </row>
    <row r="29" spans="2:6" ht="19.5" customHeight="1">
      <c r="B29" s="61">
        <v>45931</v>
      </c>
      <c r="C29" s="17">
        <f>C11</f>
        <v>76.900000000000006</v>
      </c>
      <c r="D29" s="36"/>
      <c r="E29" s="37" t="s">
        <v>109</v>
      </c>
      <c r="F29" s="28"/>
    </row>
    <row r="30" spans="2:6" ht="19.5" customHeight="1">
      <c r="B30" s="60">
        <v>45962</v>
      </c>
      <c r="C30" s="23">
        <f>C11</f>
        <v>76.900000000000006</v>
      </c>
      <c r="D30" s="38"/>
      <c r="E30" s="39" t="s">
        <v>109</v>
      </c>
      <c r="F30" s="25"/>
    </row>
    <row r="31" spans="2:6" ht="19.5" customHeight="1">
      <c r="B31" s="61">
        <v>45992</v>
      </c>
      <c r="C31" s="17">
        <f>C11</f>
        <v>76.900000000000006</v>
      </c>
      <c r="D31" s="36"/>
      <c r="E31" s="37" t="s">
        <v>109</v>
      </c>
      <c r="F31" s="28"/>
    </row>
    <row r="32" spans="2:6" ht="19.5" customHeight="1">
      <c r="B32" s="60">
        <v>46023</v>
      </c>
      <c r="C32" s="23">
        <f>C11</f>
        <v>76.900000000000006</v>
      </c>
      <c r="D32" s="38"/>
      <c r="E32" s="39" t="s">
        <v>109</v>
      </c>
      <c r="F32" s="25"/>
    </row>
    <row r="33" spans="2:6" ht="19.5" customHeight="1">
      <c r="B33" s="61">
        <v>46054</v>
      </c>
      <c r="C33" s="17">
        <f>C11</f>
        <v>76.900000000000006</v>
      </c>
      <c r="D33" s="36"/>
      <c r="E33" s="37" t="s">
        <v>109</v>
      </c>
      <c r="F33" s="28"/>
    </row>
    <row r="34" spans="2:6" ht="19.5" customHeight="1">
      <c r="B34" s="60">
        <v>46082</v>
      </c>
      <c r="C34" s="23">
        <f>C11</f>
        <v>76.900000000000006</v>
      </c>
      <c r="D34" s="38"/>
      <c r="E34" s="39" t="s">
        <v>109</v>
      </c>
      <c r="F34" s="25"/>
    </row>
    <row r="35" spans="2:6" ht="19.5" customHeight="1">
      <c r="B35" s="61">
        <v>46113</v>
      </c>
      <c r="C35" s="17">
        <f>C11</f>
        <v>76.900000000000006</v>
      </c>
      <c r="D35" s="36"/>
      <c r="E35" s="37" t="s">
        <v>109</v>
      </c>
      <c r="F35" s="28"/>
    </row>
    <row r="36" spans="2:6" ht="19.5" customHeight="1">
      <c r="B36" s="60">
        <v>46143</v>
      </c>
      <c r="C36" s="23">
        <f>C11</f>
        <v>76.900000000000006</v>
      </c>
      <c r="D36" s="38"/>
      <c r="E36" s="39" t="s">
        <v>109</v>
      </c>
      <c r="F36" s="25"/>
    </row>
    <row r="37" spans="2:6" ht="19.5" customHeight="1">
      <c r="B37" s="61">
        <v>46174</v>
      </c>
      <c r="C37" s="17">
        <f>C11</f>
        <v>76.900000000000006</v>
      </c>
      <c r="D37" s="36"/>
      <c r="E37" s="37" t="s">
        <v>105</v>
      </c>
      <c r="F37" s="28"/>
    </row>
  </sheetData>
  <mergeCells count="6">
    <mergeCell ref="B24:F24"/>
    <mergeCell ref="A1:I1"/>
    <mergeCell ref="B3:F3"/>
    <mergeCell ref="B9:F9"/>
    <mergeCell ref="B15:F15"/>
    <mergeCell ref="B22:F22"/>
  </mergeCells>
  <conditionalFormatting sqref="E26:E37">
    <cfRule type="expression" dxfId="2" priority="2">
      <formula>E26="Pago"</formula>
    </cfRule>
    <cfRule type="expression" dxfId="1" priority="3">
      <formula>E26="Em Aberto"</formula>
    </cfRule>
    <cfRule type="expression" dxfId="0" priority="4">
      <formula>E26="Atrasado"</formula>
    </cfRule>
  </conditionalFormatting>
  <dataValidations count="2">
    <dataValidation type="list" errorTitle="Atividade inválida" error="Selecione uma opção da lista." sqref="C10" xr:uid="{00000000-0002-0000-0800-000000000000}">
      <formula1>"Comércio / Indústria,Serviços,Comércio + Serviços"</formula1>
      <formula2>0</formula2>
    </dataValidation>
    <dataValidation type="list" errorTitle="Status inválido" error="Selecione uma opção da lista." sqref="E26:E37" xr:uid="{00000000-0002-0000-0800-000001000000}">
      <formula1>"Pago,Em Aberto,Atrasado"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ERP MEI PRO — Versão Premium</dc:title>
  <dc:subject>Gestão financeira para MEI e microempresários</dc:subject>
  <dc:creator>ERP MEI PRO</dc:creator>
  <cp:keywords/>
  <dc:description/>
  <cp:lastModifiedBy>DANIELL CHEHAB</cp:lastModifiedBy>
  <cp:revision>1</cp:revision>
  <dcterms:created xsi:type="dcterms:W3CDTF">2026-06-20T13:29:15Z</dcterms:created>
  <dcterms:modified xsi:type="dcterms:W3CDTF">2026-06-20T20:18:41Z</dcterms:modified>
  <cp:category/>
  <cp:contentStatus/>
</cp:coreProperties>
</file>